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Дох-Пост" sheetId="1" r:id="rId1"/>
    <sheet name="Расх-пост" sheetId="2" r:id="rId2"/>
    <sheet name="Ист-пост" sheetId="3" r:id="rId3"/>
    <sheet name="справочная" sheetId="4" r:id="rId4"/>
    <sheet name="Рез фонд" sheetId="5" r:id="rId5"/>
  </sheets>
  <definedNames>
    <definedName name="_Otchet_Period_Source__AT_ObjectName" localSheetId="4">#REF!</definedName>
    <definedName name="_Otchet_Period_Source__AT_ObjectName" localSheetId="3">'справочная'!#REF!</definedName>
    <definedName name="_Otchet_Period_Source__AT_ObjectName">'Дох-Пост'!$B$9</definedName>
    <definedName name="_PBuh_" localSheetId="4">#REF!</definedName>
    <definedName name="_PBuh_">'Ист-пост'!#REF!</definedName>
    <definedName name="_PBuhN_" localSheetId="4">#REF!</definedName>
    <definedName name="_PBuhN_">'Ист-пост'!$A$42</definedName>
    <definedName name="_Period_" localSheetId="4">#REF!</definedName>
    <definedName name="_Period_" localSheetId="3">'справочная'!#REF!</definedName>
    <definedName name="_Period_">'Дох-Пост'!$M$7</definedName>
    <definedName name="_PRuk_" localSheetId="4">#REF!</definedName>
    <definedName name="_PRuk_" localSheetId="3">'справочная'!#REF!</definedName>
    <definedName name="_PRuk_">'Ист-пост'!#REF!</definedName>
    <definedName name="_PRukN_" localSheetId="4">#REF!</definedName>
    <definedName name="_PRukN_" localSheetId="3">'справочная'!#REF!</definedName>
    <definedName name="_PRukN_">'Ист-пост'!$A$39</definedName>
    <definedName name="_RDate_" localSheetId="4">#REF!</definedName>
    <definedName name="_RDate_" localSheetId="3">'справочная'!$H$3</definedName>
    <definedName name="_RDate_">'Дох-Пост'!$X$8</definedName>
    <definedName name="_СпрОКАТО_" localSheetId="4">#REF!</definedName>
    <definedName name="_СпрОКАТО_" localSheetId="3">'справочная'!$H$5</definedName>
    <definedName name="_СпрОКАТО_">'Дох-Пост'!$X$10</definedName>
    <definedName name="_СпрОКПО_" localSheetId="4">#REF!</definedName>
    <definedName name="_СпрОКПО_" localSheetId="3">'справочная'!$H$4</definedName>
    <definedName name="_СпрОКПО_">'Дох-Пост'!$X$9</definedName>
    <definedName name="total2" localSheetId="4">#REF!</definedName>
    <definedName name="total2">'Расх-пост'!$B$1</definedName>
    <definedName name="_xlnm.Print_Titles" localSheetId="0">'Дох-Пост'!$16:$16</definedName>
    <definedName name="_xlnm.Print_Titles" localSheetId="2">'Ист-пост'!$4:$5</definedName>
    <definedName name="_xlnm.Print_Titles" localSheetId="1">'Расх-пост'!$6:$6</definedName>
    <definedName name="_xlnm.Print_Titles" localSheetId="4">'Рез фонд'!$4:$4</definedName>
    <definedName name="_xlnm.Print_Titles" localSheetId="3">'справочная'!$12:$12</definedName>
    <definedName name="_xlnm.Print_Area" localSheetId="0">'Дох-Пост'!$A$1:$Y$183</definedName>
    <definedName name="_xlnm.Print_Area" localSheetId="2">'Ист-пост'!$A$1:$G$44</definedName>
    <definedName name="_xlnm.Print_Area" localSheetId="1">'Расх-пост'!$A$1:$G$517</definedName>
    <definedName name="_xlnm.Print_Area" localSheetId="4">'Рез фонд'!$A$1:$J$30</definedName>
    <definedName name="_xlnm.Print_Area" localSheetId="3">'справочная'!$A$1:$H$200</definedName>
  </definedNames>
  <calcPr fullCalcOnLoad="1"/>
</workbook>
</file>

<file path=xl/sharedStrings.xml><?xml version="1.0" encoding="utf-8"?>
<sst xmlns="http://schemas.openxmlformats.org/spreadsheetml/2006/main" count="2719" uniqueCount="1434">
  <si>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</si>
  <si>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</si>
  <si>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муниципальных районов на государственную регистрацию актов гражданского состояния</t>
  </si>
  <si>
    <t>0503387</t>
  </si>
  <si>
    <t>по ОКПО</t>
  </si>
  <si>
    <t>Наименование бюджета</t>
  </si>
  <si>
    <t>по ОКАТО</t>
  </si>
  <si>
    <t>Единица измерения:  руб. (с точностью до двух десятичных знаков)</t>
  </si>
  <si>
    <t>по ОКЕИ</t>
  </si>
  <si>
    <t>Код расхода по классификации расходов бюджетов</t>
  </si>
  <si>
    <t>бюджеты муниципальных районов</t>
  </si>
  <si>
    <t>Всего:</t>
  </si>
  <si>
    <t>в т.ч. средства федерального бюджета</t>
  </si>
  <si>
    <t>Расходы по содержанию органов местного самоуправления, всего, из них расходы на:</t>
  </si>
  <si>
    <t>00200</t>
  </si>
  <si>
    <t xml:space="preserve"> </t>
  </si>
  <si>
    <t>000 0000 0000000 000 000</t>
  </si>
  <si>
    <t xml:space="preserve">      заработную плату</t>
  </si>
  <si>
    <t>00210</t>
  </si>
  <si>
    <t>000 0000 0000000 000 211</t>
  </si>
  <si>
    <t xml:space="preserve">муниципальных служащих, работников, замещающих муниципальные должности </t>
  </si>
  <si>
    <t>00211</t>
  </si>
  <si>
    <t xml:space="preserve">      прочие выплаты</t>
  </si>
  <si>
    <t>00220</t>
  </si>
  <si>
    <t>000 0000 0000000 000 212</t>
  </si>
  <si>
    <t>00221</t>
  </si>
  <si>
    <t xml:space="preserve">      начисления на выплаты по оплате труда</t>
  </si>
  <si>
    <t>00230</t>
  </si>
  <si>
    <t>000 0000 0000000 000 213</t>
  </si>
  <si>
    <t>00231</t>
  </si>
  <si>
    <t>в том числе расходы по содержанию органов местного самоуправления, направленные на выполнение полномочий Российской Федерации, из них расходы на:</t>
  </si>
  <si>
    <t>00270</t>
  </si>
  <si>
    <t xml:space="preserve">     заработную плату</t>
  </si>
  <si>
    <t>00240</t>
  </si>
  <si>
    <t>00241</t>
  </si>
  <si>
    <t>00250</t>
  </si>
  <si>
    <t>00251</t>
  </si>
  <si>
    <t>00260</t>
  </si>
  <si>
    <t>00261</t>
  </si>
  <si>
    <t xml:space="preserve">Государственная регистрация актов гражданского состояния </t>
  </si>
  <si>
    <t>00700</t>
  </si>
  <si>
    <t>000 0304 0013800 000 000</t>
  </si>
  <si>
    <t>Расходы, осуществляемые за счет субвенций, поступающих от других бюджетов бюджетной системы</t>
  </si>
  <si>
    <t>01000</t>
  </si>
  <si>
    <t>Государственная поддержка сельского хозяйства, в том числе:</t>
  </si>
  <si>
    <t>01800</t>
  </si>
  <si>
    <t>Поддержка дорожного хозяйства</t>
  </si>
  <si>
    <t>02500</t>
  </si>
  <si>
    <t>Строительство и модернизация сети автомобильных дорог общего пользования (за исключением автомобильных дорог федерального значения) и искусственных сооружений на них, в том числе:</t>
  </si>
  <si>
    <t>02510</t>
  </si>
  <si>
    <t>Капитальный ремонт</t>
  </si>
  <si>
    <t>02513</t>
  </si>
  <si>
    <t xml:space="preserve">Ремонт и содержание </t>
  </si>
  <si>
    <t>02514</t>
  </si>
  <si>
    <t>х</t>
  </si>
  <si>
    <t>Субсидии на государственную поддержку малого и среднего предпринимательства, включая крестьянские (фермерские) хозяйства</t>
  </si>
  <si>
    <t>02700</t>
  </si>
  <si>
    <t>000 0412 3450100 000 000</t>
  </si>
  <si>
    <t>Поддержка развития дошкольных образовательных учреждений в субъектах Российской Федерации</t>
  </si>
  <si>
    <t>03600</t>
  </si>
  <si>
    <t>Мероприятия в области образования, в том числе:</t>
  </si>
  <si>
    <t>03800</t>
  </si>
  <si>
    <t xml:space="preserve">000 0700 0000000 000 000 </t>
  </si>
  <si>
    <t>Дистанционное образование детей-инвалидов</t>
  </si>
  <si>
    <t>03802</t>
  </si>
  <si>
    <t xml:space="preserve">000 0702 0000000 000 000 </t>
  </si>
  <si>
    <t>Модернизация региональных систем общего образования, всего, в том числе расходы на:</t>
  </si>
  <si>
    <t>03810</t>
  </si>
  <si>
    <t>000 0702 4362100 000 000</t>
  </si>
  <si>
    <t>приобретение оборудования</t>
  </si>
  <si>
    <t>03811</t>
  </si>
  <si>
    <t>приобретение транспортных средств для перевозки обучающихся</t>
  </si>
  <si>
    <t>03812</t>
  </si>
  <si>
    <t>пополнение фондов школьных библиотек</t>
  </si>
  <si>
    <t>03813</t>
  </si>
  <si>
    <t>повышение квалификации, профессиональной переподготовки руководителей общеобразовательных учреждений и учителей</t>
  </si>
  <si>
    <t>03815</t>
  </si>
  <si>
    <t>Ежемесячное денежное вознаграждение за классное руководство</t>
  </si>
  <si>
    <t>03900</t>
  </si>
  <si>
    <t>000 0702 5200900 000 000</t>
  </si>
  <si>
    <t>Расходы по предоставлению дополнительного образования детям</t>
  </si>
  <si>
    <t>04110</t>
  </si>
  <si>
    <t>от "25" июля 2013г. № 3515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</si>
  <si>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</si>
  <si>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</si>
  <si>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 недрах</t>
  </si>
  <si>
    <t>000 1 16 25010 01 0000 140</t>
  </si>
  <si>
    <t>Комитет образования администрации (МБОУДОД "РЦДО детей")</t>
  </si>
  <si>
    <t>4239901</t>
  </si>
  <si>
    <t>МКОУ "Суховская основная общеобразовательная школа"</t>
  </si>
  <si>
    <t xml:space="preserve">Комитет финансов администрации </t>
  </si>
  <si>
    <t>Комитет образования администрации (МБОУ "Мгинская СОШ")</t>
  </si>
  <si>
    <t>КО Кировского района ЛО</t>
  </si>
  <si>
    <t>УК Кировского района ЛО</t>
  </si>
  <si>
    <t>______________________Н.Г.Мельниченко</t>
  </si>
  <si>
    <t>_____________________Л.А.Скородумова</t>
  </si>
  <si>
    <t xml:space="preserve">                                                                                            (подпись)                                                                 (расшифровка подписи)</t>
  </si>
  <si>
    <t xml:space="preserve">                                                                                            (подпись)                                                      (расшифровка подписи)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</si>
  <si>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</si>
  <si>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</si>
  <si>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</si>
  <si>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</si>
  <si>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</si>
  <si>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</si>
  <si>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</si>
  <si>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</si>
  <si>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</si>
  <si>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</si>
  <si>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</si>
  <si>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</si>
  <si>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</si>
  <si>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</si>
  <si>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</si>
  <si>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000 0709 0000000 000 225</t>
  </si>
  <si>
    <t>000 0709 0000000 000 226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</si>
  <si>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</si>
  <si>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</si>
  <si>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</si>
  <si>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</si>
  <si>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</si>
  <si>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</si>
  <si>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</si>
  <si>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</si>
  <si>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</si>
  <si>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</si>
  <si>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</si>
  <si>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</si>
  <si>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</si>
  <si>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</si>
  <si>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000 0800 0000000 000 224</t>
  </si>
  <si>
    <t>000 0800 0000000 000 225</t>
  </si>
  <si>
    <t>000 0800 0000000 000 226</t>
  </si>
  <si>
    <t>000 0800 0000000 000 240</t>
  </si>
  <si>
    <t>000 0800 0000000 000 241</t>
  </si>
  <si>
    <t>000 0800 0000000 000 250</t>
  </si>
  <si>
    <t>000 0800 0000000 000 251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</si>
  <si>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</si>
  <si>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</si>
  <si>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</si>
  <si>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</si>
  <si>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</si>
  <si>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</si>
  <si>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</si>
  <si>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</si>
  <si>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</si>
  <si>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</si>
  <si>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</si>
  <si>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</si>
  <si>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</si>
  <si>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</si>
  <si>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000 0801 0000000 000 225</t>
  </si>
  <si>
    <t>000 0801 0000000 000 226</t>
  </si>
  <si>
    <t>000 0801 0000000 000 240</t>
  </si>
  <si>
    <t>000 0801 0000000 000 241</t>
  </si>
  <si>
    <t>000 0801 0000000 000 250</t>
  </si>
  <si>
    <t>000 0801 0000000 000 251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</si>
  <si>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</si>
  <si>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</si>
  <si>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</si>
  <si>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</si>
  <si>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</si>
  <si>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</si>
  <si>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</si>
  <si>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</si>
  <si>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</si>
  <si>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000 0804 0000000 000 213</t>
  </si>
  <si>
    <t>000 0804 0000000 000 220</t>
  </si>
  <si>
    <t>000 0804 0000000 000 221</t>
  </si>
  <si>
    <t>000 0804 0000000 000 222</t>
  </si>
  <si>
    <t>000 0804 0000000 000 224</t>
  </si>
  <si>
    <t>000 0804 0000000 000 225</t>
  </si>
  <si>
    <t>000 0804 0000000 000 226</t>
  </si>
  <si>
    <t>000 0804 0000000 000 250</t>
  </si>
  <si>
    <t>000 0804 0000000 000 251</t>
  </si>
  <si>
    <t>000 0804 0000000 000 290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</si>
  <si>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</si>
  <si>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</si>
  <si>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</si>
  <si>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</si>
  <si>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</si>
  <si>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</si>
  <si>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000 0900 0000000 000 220</t>
  </si>
  <si>
    <t>000 0900 0000000 000 225</t>
  </si>
  <si>
    <t>000 0900 0000000 000 226</t>
  </si>
  <si>
    <t>000 0900 0000000 000 240</t>
  </si>
  <si>
    <t>000 0900 0000000 000 241</t>
  </si>
  <si>
    <t>000 0900 0000000 000 300</t>
  </si>
  <si>
    <t>000 0900 0000000 000 310</t>
  </si>
  <si>
    <t>Стационарная медицинская помощь</t>
  </si>
  <si>
    <t>000 0901 0000000 000 000</t>
  </si>
  <si>
    <t>000 0901 0000000 000 200</t>
  </si>
  <si>
    <t>000 0901 0000000 000 240</t>
  </si>
  <si>
    <t>000 0901 0000000 000 241</t>
  </si>
  <si>
    <t>Амбулаторная помощь</t>
  </si>
  <si>
    <t>000 0902 0000000 000 000</t>
  </si>
  <si>
    <t>000 0902 0000000 000 200</t>
  </si>
  <si>
    <t>000 0902 0000000 000 220</t>
  </si>
  <si>
    <t>000 0902 0000000 000 225</t>
  </si>
  <si>
    <t>000 0902 0000000 000 226</t>
  </si>
  <si>
    <t>000 0902 0000000 000 240</t>
  </si>
  <si>
    <t>000 0902 0000000 000 241</t>
  </si>
  <si>
    <t>000 0902 0000000 000 300</t>
  </si>
  <si>
    <t>000 0902 0000000 000 310</t>
  </si>
  <si>
    <t>Скорая медицинская помощь</t>
  </si>
  <si>
    <t>000 0904 0000000 000 000</t>
  </si>
  <si>
    <t>000 0904 0000000 000 200</t>
  </si>
  <si>
    <t>000 0904 0000000 000 240</t>
  </si>
  <si>
    <t>000 0904 0000000 000 241</t>
  </si>
  <si>
    <t>Другие вопросы в области здравоохранения</t>
  </si>
  <si>
    <t>000 0909 0000000 000 000</t>
  </si>
  <si>
    <t>000 0909 0000000 000 200</t>
  </si>
  <si>
    <t>000 0909 0000000 000 240</t>
  </si>
  <si>
    <t>000 0909 0000000 000 241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</si>
  <si>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</si>
  <si>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</si>
  <si>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</si>
  <si>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</si>
  <si>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</si>
  <si>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</si>
  <si>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</si>
  <si>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</si>
  <si>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</si>
  <si>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</si>
  <si>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000 1000 0000000 000 223</t>
  </si>
  <si>
    <t>000 1000 0000000 000 224</t>
  </si>
  <si>
    <t>000 1000 0000000 000 225</t>
  </si>
  <si>
    <t>000 1000 0000000 000 226</t>
  </si>
  <si>
    <t>000 1000 0000000 000 240</t>
  </si>
  <si>
    <t>000 1000 0000000 000 241</t>
  </si>
  <si>
    <t>000 1000 0000000 000 242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</si>
  <si>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</si>
  <si>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</si>
  <si>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</si>
  <si>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</si>
  <si>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</si>
  <si>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</si>
  <si>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</si>
  <si>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</si>
  <si>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</si>
  <si>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</si>
  <si>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</si>
  <si>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</si>
  <si>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</si>
  <si>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r>
      <t xml:space="preserve">Наименование финансового органа </t>
    </r>
    <r>
      <rPr>
        <b/>
        <sz val="9"/>
        <rFont val="Times New Roman"/>
        <family val="1"/>
      </rPr>
      <t>Комитет финансов администрации Кировского муниципального района Ленинградской области</t>
    </r>
  </si>
  <si>
    <t>ОТЧЕТ ОБ ИСПОЛНЕНИИ БЮДЖЕТА КИРОВСКОГО МУНИЦИПАЛЬНОГО  РАЙОНА 
ЛЕНИНГРАДСКОЙ ОБЛАСТИ на  01.07.2013 г.</t>
  </si>
  <si>
    <r>
      <t xml:space="preserve">Наименование бюджета </t>
    </r>
    <r>
      <rPr>
        <b/>
        <sz val="9"/>
        <rFont val="Times New Roman"/>
        <family val="1"/>
      </rPr>
      <t>бюджет Кировского муниципального района Ленинградской области</t>
    </r>
  </si>
  <si>
    <t>000 0000 0000000 000 226</t>
  </si>
  <si>
    <t>Расходы на содержание недвижимого имущества, всего, в том числе на:</t>
  </si>
  <si>
    <t>12100</t>
  </si>
  <si>
    <t>000 0000 0000000 000 225</t>
  </si>
  <si>
    <t>содержание в чистоте помещений, зданий, дворов, иного имущества</t>
  </si>
  <si>
    <t>12101</t>
  </si>
  <si>
    <t>проведение работ по ремонту и восстановлению эффективности функционирования коммунальных инженерных систем и коммуникаций, осуществляемых сверх регламентированного условиями поставки коммунальных услуг перечня работ (технологических нужд)</t>
  </si>
  <si>
    <t>12102</t>
  </si>
  <si>
    <t>Прочие работы, услуги, всего, в том числе на:</t>
  </si>
  <si>
    <t>12200</t>
  </si>
  <si>
    <t>проведение проектных и изыскательских работ в целях разработки проектно-сметной документации для строительства, реконструкции, технического перевооружения, ремонта, реставрации объектов, а также работ по ее экспертизе</t>
  </si>
  <si>
    <t>12203</t>
  </si>
  <si>
    <t>установку и монтаж локальных вычислительных сетей, систем охранной и пожарной сигнализации, видеонаблюдения, контроля доступа</t>
  </si>
  <si>
    <t>12204</t>
  </si>
  <si>
    <t>услуги вневедомственной (в том числе пожарной) охраны</t>
  </si>
  <si>
    <t>12205</t>
  </si>
  <si>
    <t>услуги по страхованию</t>
  </si>
  <si>
    <t>12206</t>
  </si>
  <si>
    <t>услуги в области информационных технологий</t>
  </si>
  <si>
    <t>12208</t>
  </si>
  <si>
    <t>Прочие расходы, всего, в том числе на:</t>
  </si>
  <si>
    <t>12300</t>
  </si>
  <si>
    <t>000 0000 0000000 000 290</t>
  </si>
  <si>
    <t>уплату налогов (включаемых в состав расходов) государственной пошлины и сборов, разного рода платежей, в бюджеты всех уровней</t>
  </si>
  <si>
    <t>12310</t>
  </si>
  <si>
    <t>уплату штрафов, пеней за несвоевременную уплату налогов и сборов, другие экономические санкции</t>
  </si>
  <si>
    <t>12320</t>
  </si>
  <si>
    <t>Долговые обязательства государственных и муниципальных унитарных предприятий</t>
  </si>
  <si>
    <t>12400</t>
  </si>
  <si>
    <t>Расходы на заработную плату работникам учреждений, осуществляемые за счет средств бюджетов бюджетной системы Российской Федерации,  в том числе:</t>
  </si>
  <si>
    <t>13000</t>
  </si>
  <si>
    <t xml:space="preserve">                                                                                             в сфере образования, из них за счет средств субсидий, предоставляемых:   </t>
  </si>
  <si>
    <t>13100</t>
  </si>
  <si>
    <t xml:space="preserve">                                      бюджетным учреждениям </t>
  </si>
  <si>
    <t>13101</t>
  </si>
  <si>
    <t xml:space="preserve">в сфере культуры и кинематографии, из них за счет средств субсидий, предоставляемых   </t>
  </si>
  <si>
    <t>13200</t>
  </si>
  <si>
    <t xml:space="preserve">в сфере здравоохранения, из них за счет средств субсидий, предоставляемых   </t>
  </si>
  <si>
    <t>13300</t>
  </si>
  <si>
    <t xml:space="preserve"> бюджетным учреждениям </t>
  </si>
  <si>
    <t>13301</t>
  </si>
  <si>
    <t xml:space="preserve">в сфере социальной политики, из них за счет средств субсидий, предоставляемых   </t>
  </si>
  <si>
    <t>13400</t>
  </si>
  <si>
    <t>автономным учреждениям</t>
  </si>
  <si>
    <t>13402</t>
  </si>
  <si>
    <t xml:space="preserve">в сфере физической культуры и спорта, из них за счет средств субсидий, предоставляемых   </t>
  </si>
  <si>
    <t>13500</t>
  </si>
  <si>
    <t>13502</t>
  </si>
  <si>
    <t xml:space="preserve">в других сферах, из них за счет средств субсидий, предоставляемых   </t>
  </si>
  <si>
    <t>13600</t>
  </si>
  <si>
    <t>Начисления на выплаты по оплате труда,  в том числе:</t>
  </si>
  <si>
    <t>14000</t>
  </si>
  <si>
    <t>14100</t>
  </si>
  <si>
    <t>14101</t>
  </si>
  <si>
    <t>14200</t>
  </si>
  <si>
    <t>14300</t>
  </si>
  <si>
    <t>14301</t>
  </si>
  <si>
    <t>14400</t>
  </si>
  <si>
    <t>14402</t>
  </si>
  <si>
    <t>14500</t>
  </si>
  <si>
    <t>14502</t>
  </si>
  <si>
    <t>14600</t>
  </si>
  <si>
    <t>Прирост расходов по фонду оплаты труда (с начислениями) к отчетному финансовому году, из них:</t>
  </si>
  <si>
    <t>15000</t>
  </si>
  <si>
    <t>педагогических работников образовательных учреждений, из них:</t>
  </si>
  <si>
    <t>15110</t>
  </si>
  <si>
    <t>врачей, из них:</t>
  </si>
  <si>
    <t>15310</t>
  </si>
  <si>
    <t>среднего медицинского персонала, из них:</t>
  </si>
  <si>
    <t>15320</t>
  </si>
  <si>
    <t>младшего медицинского персонала, из них:</t>
  </si>
  <si>
    <t>15330</t>
  </si>
  <si>
    <t>социальных работников,  из них:</t>
  </si>
  <si>
    <t>15400</t>
  </si>
  <si>
    <t xml:space="preserve">Расходы на заработную плату работникам учреждений,  в том числе: </t>
  </si>
  <si>
    <t>23000</t>
  </si>
  <si>
    <t>в сфере образования</t>
  </si>
  <si>
    <t>23100</t>
  </si>
  <si>
    <t>в том числе заработная плата педагогических работников (кроме воспитателей), из них в образовательных учреждениях</t>
  </si>
  <si>
    <t>23110</t>
  </si>
  <si>
    <t>дошкольных</t>
  </si>
  <si>
    <t>23111</t>
  </si>
  <si>
    <t>общеобразовательных (начального общего, основного общего, среднего (полного) общего образования</t>
  </si>
  <si>
    <t>23112</t>
  </si>
  <si>
    <t>дополнительного образования</t>
  </si>
  <si>
    <t>23115</t>
  </si>
  <si>
    <t>прочих</t>
  </si>
  <si>
    <t>23116</t>
  </si>
  <si>
    <t>заработная плата воспитателей, из них в образовательных учреждениях</t>
  </si>
  <si>
    <t>23120</t>
  </si>
  <si>
    <t>23121</t>
  </si>
  <si>
    <t>23122</t>
  </si>
  <si>
    <t>23126</t>
  </si>
  <si>
    <t>в сфере здравоохранения</t>
  </si>
  <si>
    <t>23300</t>
  </si>
  <si>
    <t>в том числе заработная плата врачей (включая главных), из них</t>
  </si>
  <si>
    <t>23310</t>
  </si>
  <si>
    <t>больницы (диспансеры)</t>
  </si>
  <si>
    <t>23311</t>
  </si>
  <si>
    <t>амбулаторно-поликлинические учреждения</t>
  </si>
  <si>
    <t>23312</t>
  </si>
  <si>
    <t>учреждения скорой медицинской помощи</t>
  </si>
  <si>
    <t>23313</t>
  </si>
  <si>
    <t>другие учреждения</t>
  </si>
  <si>
    <t>23316</t>
  </si>
  <si>
    <t>23320</t>
  </si>
  <si>
    <t>23321</t>
  </si>
  <si>
    <t>23322</t>
  </si>
  <si>
    <t>23323</t>
  </si>
  <si>
    <t>23326</t>
  </si>
  <si>
    <t>23330</t>
  </si>
  <si>
    <t>23331</t>
  </si>
  <si>
    <t>23332</t>
  </si>
  <si>
    <t>23333</t>
  </si>
  <si>
    <t>23336</t>
  </si>
  <si>
    <t>24000</t>
  </si>
  <si>
    <t>24100</t>
  </si>
  <si>
    <t>в том числе начисления на выплаты по оплате труда педагогических работников (кроме воспитателей), из них в образовательных учреждениях</t>
  </si>
  <si>
    <t>24110</t>
  </si>
  <si>
    <t>24111</t>
  </si>
  <si>
    <t>24112</t>
  </si>
  <si>
    <t>24115</t>
  </si>
  <si>
    <t>24116</t>
  </si>
  <si>
    <t>начисления на выплаты по оплате труда воспитателей, из них в образовательных учреждениях</t>
  </si>
  <si>
    <t>24120</t>
  </si>
  <si>
    <t>24121</t>
  </si>
  <si>
    <t>24122</t>
  </si>
  <si>
    <t>24126</t>
  </si>
  <si>
    <t>24300</t>
  </si>
  <si>
    <t>в том числе начисления на выплаты по оплате труда врачей (ключая главных, из них )</t>
  </si>
  <si>
    <t>24310</t>
  </si>
  <si>
    <t>24311</t>
  </si>
  <si>
    <t>24312</t>
  </si>
  <si>
    <t>24313</t>
  </si>
  <si>
    <t>24316</t>
  </si>
  <si>
    <t>24320</t>
  </si>
  <si>
    <t>24321</t>
  </si>
  <si>
    <t>24322</t>
  </si>
  <si>
    <t>24323</t>
  </si>
  <si>
    <t>24326</t>
  </si>
  <si>
    <t>24330</t>
  </si>
  <si>
    <t>24331</t>
  </si>
  <si>
    <t>24332</t>
  </si>
  <si>
    <t>24333</t>
  </si>
  <si>
    <t>24336</t>
  </si>
  <si>
    <t>25000</t>
  </si>
  <si>
    <t xml:space="preserve">прирост заработной платы, в том числе: </t>
  </si>
  <si>
    <t>25001</t>
  </si>
  <si>
    <t xml:space="preserve">прирост заработной платы </t>
  </si>
  <si>
    <t>25101</t>
  </si>
  <si>
    <t>25110</t>
  </si>
  <si>
    <t>25111</t>
  </si>
  <si>
    <t>25121</t>
  </si>
  <si>
    <t>25201</t>
  </si>
  <si>
    <t>25301</t>
  </si>
  <si>
    <t>25310</t>
  </si>
  <si>
    <t>25311</t>
  </si>
  <si>
    <t>25320</t>
  </si>
  <si>
    <t>25321</t>
  </si>
  <si>
    <t>25330</t>
  </si>
  <si>
    <t>25331</t>
  </si>
  <si>
    <t>25400</t>
  </si>
  <si>
    <t>25401</t>
  </si>
  <si>
    <r>
      <t xml:space="preserve">Наименование органа, организующего исполнение бюджета </t>
    </r>
    <r>
      <rPr>
        <b/>
        <sz val="10"/>
        <rFont val="Times New Roman"/>
        <family val="1"/>
      </rPr>
      <t>Комитет финансов администрации Кировского муниципального района Ленинградской области</t>
    </r>
  </si>
  <si>
    <t>Кировский муниципальный район Ленинградской области</t>
  </si>
  <si>
    <t>Субсидии бюджетам муниципальных районов на бюджетные инвестиции в объекты капитального строительства собственности муниципальных образований</t>
  </si>
  <si>
    <t>000 2 02 02077 05 0000 151</t>
  </si>
  <si>
    <t>000 01 02 00 00 00 0000 700</t>
  </si>
  <si>
    <t>Получение кредитов от кредитных организаций бюджетами муниципальных районов в валюте Российской Федерации</t>
  </si>
  <si>
    <t>000 01 02 00 00 05 0000 710</t>
  </si>
  <si>
    <t>Погашение кредитов, предоставленных кредитными организациями в валюте Российской Федерации</t>
  </si>
  <si>
    <t>000 01 02 00 00 00 0000 800</t>
  </si>
  <si>
    <t>Погашение бюджетами муниципальных районов кредитов от кредитных организаций в валюте Российской Федерации</t>
  </si>
  <si>
    <t>000 01 02 00 00 05 0000 810</t>
  </si>
  <si>
    <t>Бюджетные кредиты от других бюджетов бюджетной системы Российской Федерации</t>
  </si>
  <si>
    <t>000 01 03 00 00 00 0000 000</t>
  </si>
  <si>
    <t>Бюджетные кредиты от других бюджетов бюджетной системы Российской Федерации в валюте Российской Федерации</t>
  </si>
  <si>
    <t>000 01 03 01 00 00 0000 000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</si>
  <si>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</si>
  <si>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000 01 03 01 00 00 0000 700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</si>
  <si>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</si>
  <si>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000 01 03 01 00 05 0000 710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</si>
  <si>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</si>
  <si>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</si>
  <si>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</si>
  <si>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>000 01 03 01 00 05 0000 810</t>
  </si>
  <si>
    <t>Иные источники внутреннего финансирования дефицитов бюджетов</t>
  </si>
  <si>
    <t>000 01 06 00 00 00 0000 000</t>
  </si>
  <si>
    <t>Бюджетные кредиты, предоставленные внутри страны в валюте Российской Федерации</t>
  </si>
  <si>
    <t>000 01 06 05 00 00 0000 000</t>
  </si>
  <si>
    <t>Возврат бюджетных кредитов, предоставленных внутри страны в валюте Российской Федерации</t>
  </si>
  <si>
    <t>000 01 06 05 00 00 0000 600</t>
  </si>
  <si>
    <t>Возврат бюджетных кредитов, предоставленных другим бюджетам бюджетной системы Российской Федерации  в валюте Российской Федерации</t>
  </si>
  <si>
    <t>000 01 06 05 02 00 0000 600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</si>
  <si>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</si>
  <si>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000 01 06 05 02 05 0000 640</t>
  </si>
  <si>
    <t>Предоставление бюджетных кредитов внутри страны в валюте Российской Федерации</t>
  </si>
  <si>
    <t>000 01 06 05 00 00 0000 500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</si>
  <si>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</si>
  <si>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000 01 06 05 02 00 0000 500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</si>
  <si>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</si>
  <si>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000 01 06 05 02 05 0000 540</t>
  </si>
  <si>
    <t>Изменение остатков средств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</si>
  <si>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</si>
  <si>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</si>
  <si>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</si>
  <si>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</si>
  <si>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</si>
  <si>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</si>
  <si>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</si>
  <si>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</si>
  <si>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</si>
  <si>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</si>
  <si>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000 01 05 02 01 05 0000 510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</si>
  <si>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</si>
  <si>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</si>
  <si>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</si>
  <si>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</si>
  <si>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</si>
  <si>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</si>
  <si>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</si>
  <si>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000 01 05 02 01 05 0000 610</t>
  </si>
  <si>
    <t>на 1 июля 2013 года</t>
  </si>
  <si>
    <t>01.07.2013</t>
  </si>
  <si>
    <t>Руководитель</t>
  </si>
  <si>
    <t>Главный бухгалтер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</si>
  <si>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</si>
  <si>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000 2 02 03022 05 0000 151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</si>
  <si>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</si>
  <si>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</si>
  <si>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</si>
  <si>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</si>
  <si>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</si>
  <si>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000 2 02 03026 00 0000 151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</si>
  <si>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</si>
  <si>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000 2 02 03026 05 0000 151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</si>
  <si>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</si>
  <si>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</si>
  <si>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</si>
  <si>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</si>
  <si>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</si>
  <si>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</si>
  <si>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</si>
  <si>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</si>
  <si>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</si>
  <si>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000 2 02 03069 00 0000 151</t>
  </si>
  <si>
    <t>Субвенции бюджетам муниципальных районов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</si>
  <si>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000 2 02 03069 05 0000 151</t>
  </si>
  <si>
    <t>Субвенции бюджетам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</si>
  <si>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000 2 02 03070 00 0000 151</t>
  </si>
  <si>
    <t>Субвенции бюджетам муниципальных районов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</si>
  <si>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000 2 02 03070 05 0000 151</t>
  </si>
  <si>
    <t>Субвенции бюджетам муниципальных образований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</si>
  <si>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000 2 02 03090 00 0000 151</t>
  </si>
  <si>
    <t>Субвенции бюджетам муниципальных районов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</si>
  <si>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000 2 02 03090 05 0000 151</t>
  </si>
  <si>
    <t>Прочие субвенции</t>
  </si>
  <si>
    <t>000 2 02 03999 00 0000 151</t>
  </si>
  <si>
    <t>Прочие субвенции бюджетам муниципальных районов</t>
  </si>
  <si>
    <t>000 2 02 03999 05 0000 151</t>
  </si>
  <si>
    <t>000 2 02 04000 00 0000 151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</si>
  <si>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</si>
  <si>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000 2 02 04012 00 0000 151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</si>
  <si>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</si>
  <si>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000 2 02 04012 05 0000 151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</si>
  <si>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</si>
  <si>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</si>
  <si>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</si>
  <si>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</si>
  <si>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</si>
  <si>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</si>
  <si>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</si>
  <si>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000 2 02 04025 05 0000 151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</si>
  <si>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</si>
  <si>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</si>
  <si>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муниципальных районов</t>
  </si>
  <si>
    <t>000 2 02 04999 05 0000 151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</si>
  <si>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</si>
  <si>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</si>
  <si>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</si>
  <si>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</si>
  <si>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</si>
  <si>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000 2 18 05000 05 0000 151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</si>
  <si>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</si>
  <si>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000 2 18 05010 05 0000 151</t>
  </si>
  <si>
    <t>Доходы бюджетов бюджетной системы Российской Федерации от возврата организациями остатков субсидий прошлых лет</t>
  </si>
  <si>
    <t>000 2 18 00000 00 0000 180</t>
  </si>
  <si>
    <t>Доходы бюджетов муниципальных районов от возврата организациями остатков субсидий прошлых лет</t>
  </si>
  <si>
    <t>000 2 18 05000 05 0000 180</t>
  </si>
  <si>
    <t>Доходы бюджетов муниципальных районов от возврата бюджетными учреждениями остатков субсидий прошлых лет</t>
  </si>
  <si>
    <t>000 2 18 05010 05 0000 180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</si>
  <si>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</si>
  <si>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</si>
  <si>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</si>
  <si>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</si>
  <si>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</si>
  <si>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</si>
  <si>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</si>
  <si>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</si>
  <si>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</si>
  <si>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</si>
  <si>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</si>
  <si>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</si>
  <si>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</si>
  <si>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</si>
  <si>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</si>
  <si>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</si>
  <si>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</si>
  <si>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</si>
  <si>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</si>
  <si>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</si>
  <si>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</si>
  <si>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</si>
  <si>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</si>
  <si>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</si>
  <si>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</si>
  <si>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</si>
  <si>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</si>
  <si>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</si>
  <si>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</si>
  <si>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</si>
  <si>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</si>
  <si>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</si>
  <si>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организациям</t>
  </si>
  <si>
    <t>Безвозмездные перечисления государственным и муниципальным организациям</t>
  </si>
  <si>
    <t>Безвозмездные перечисления бюджетам</t>
  </si>
  <si>
    <t>Перечисления другим бюджетам бюджетной системы Российской Федерации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</si>
  <si>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</si>
  <si>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</si>
  <si>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</si>
  <si>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</si>
  <si>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</si>
  <si>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</si>
  <si>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</si>
  <si>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</si>
  <si>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</si>
  <si>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</si>
  <si>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</si>
  <si>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</si>
  <si>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</si>
  <si>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</si>
  <si>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</si>
  <si>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</si>
  <si>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</si>
  <si>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</si>
  <si>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</si>
  <si>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</si>
  <si>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</si>
  <si>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</si>
  <si>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</si>
  <si>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000 0103 0000000 000 222</t>
  </si>
  <si>
    <t>000 0103 0000000 000 225</t>
  </si>
  <si>
    <t>000 0103 0000000 000 226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</si>
  <si>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</si>
  <si>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</si>
  <si>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</si>
  <si>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</si>
  <si>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</si>
  <si>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</si>
  <si>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</si>
  <si>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</si>
  <si>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</si>
  <si>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</si>
  <si>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</si>
  <si>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</si>
  <si>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</si>
  <si>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</si>
  <si>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000 0104 0000000 000 225</t>
  </si>
  <si>
    <t>000 0104 0000000 000 226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</si>
  <si>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</si>
  <si>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</si>
  <si>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</si>
  <si>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</si>
  <si>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</si>
  <si>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</si>
  <si>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</si>
  <si>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</si>
  <si>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</si>
  <si>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</si>
  <si>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</si>
  <si>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</si>
  <si>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</si>
  <si>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000 0106 0000000 000 225</t>
  </si>
  <si>
    <t>000 0106 0000000 000 226</t>
  </si>
  <si>
    <t>000 0106 0000000 000 290</t>
  </si>
  <si>
    <t>000 0106 0000000 000 300</t>
  </si>
  <si>
    <t>000 0106 0000000 000 310</t>
  </si>
  <si>
    <t>000 0106 0000000 000 340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</si>
  <si>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</si>
  <si>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</si>
  <si>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</si>
  <si>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</si>
  <si>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</si>
  <si>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</si>
  <si>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</si>
  <si>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</si>
  <si>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</si>
  <si>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</si>
  <si>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</si>
  <si>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</si>
  <si>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</si>
  <si>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</si>
  <si>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</si>
  <si>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000 0113 0000000 000 224</t>
  </si>
  <si>
    <t>000 0113 0000000 000 225</t>
  </si>
  <si>
    <t>000 0113 0000000 000 226</t>
  </si>
  <si>
    <t>000 0113 0000000 000 290</t>
  </si>
  <si>
    <t>000 0113 0000000 000 300</t>
  </si>
  <si>
    <t>000 0113 0000000 000 310</t>
  </si>
  <si>
    <t>000 0113 0000000 000 340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</si>
  <si>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</si>
  <si>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</si>
  <si>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</si>
  <si>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</si>
  <si>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</si>
  <si>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000 0300 0000000 000 213</t>
  </si>
  <si>
    <t>000 0300 0000000 000 220</t>
  </si>
  <si>
    <t>000 0300 0000000 000 221</t>
  </si>
  <si>
    <t>000 0300 0000000 000 222</t>
  </si>
  <si>
    <t>000 0300 0000000 000 223</t>
  </si>
  <si>
    <t>000 0300 0000000 000 225</t>
  </si>
  <si>
    <t>000 0300 0000000 000 226</t>
  </si>
  <si>
    <t>Безвозмездные перечисления организациям, за исключением государственных и муниципальных организаций</t>
  </si>
  <si>
    <t>000 0300 0000000 000 300</t>
  </si>
  <si>
    <t>000 0300 0000000 000 310</t>
  </si>
  <si>
    <t>000 0300 0000000 000 340</t>
  </si>
  <si>
    <t>Органы юстиции</t>
  </si>
  <si>
    <t>000 0304 0000000 000 000</t>
  </si>
  <si>
    <t>000 0304 0000000 000 200</t>
  </si>
  <si>
    <t>000 0304 0000000 000 210</t>
  </si>
  <si>
    <t>000 0304 0000000 000 211</t>
  </si>
  <si>
    <t>000 0304 0000000 000 213</t>
  </si>
  <si>
    <t>000 0304 0000000 000 220</t>
  </si>
  <si>
    <t>000 0304 0000000 000 221</t>
  </si>
  <si>
    <t>000 0304 0000000 000 223</t>
  </si>
  <si>
    <t>000 0304 0000000 000 225</t>
  </si>
  <si>
    <t>000 0304 0000000 000 226</t>
  </si>
  <si>
    <t>000 0304 0000000 000 300</t>
  </si>
  <si>
    <t>000 0304 0000000 000 310</t>
  </si>
  <si>
    <t>000 0304 0000000 000 340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</si>
  <si>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</si>
  <si>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</si>
  <si>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</si>
  <si>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</si>
  <si>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000 0309 0000000 000 221</t>
  </si>
  <si>
    <t>000 0309 0000000 000 222</t>
  </si>
  <si>
    <t>000 0309 0000000 000 225</t>
  </si>
  <si>
    <t>000 0309 0000000 000 226</t>
  </si>
  <si>
    <t>000 0309 0000000 000 300</t>
  </si>
  <si>
    <t>000 0309 0000000 000 310</t>
  </si>
  <si>
    <t>000 0309 0000000 000 340</t>
  </si>
  <si>
    <t>Национальная экономика</t>
  </si>
  <si>
    <t>000 0400 0000000 000 000</t>
  </si>
  <si>
    <t>000 0400 0000000 000 200</t>
  </si>
  <si>
    <t>000 0400 0000000 000 220</t>
  </si>
  <si>
    <t>000 0400 0000000 000 221</t>
  </si>
  <si>
    <t>000 0400 0000000 000 225</t>
  </si>
  <si>
    <t>000 0400 0000000 000 226</t>
  </si>
  <si>
    <t>000 0400 0000000 000 240</t>
  </si>
  <si>
    <t>000 0400 0000000 000 242</t>
  </si>
  <si>
    <t>000 0400 0000000 000 250</t>
  </si>
  <si>
    <t>000 0400 0000000 000 251</t>
  </si>
  <si>
    <t>000 0400 0000000 000 300</t>
  </si>
  <si>
    <t>000 0400 0000000 000 310</t>
  </si>
  <si>
    <t>000 0400 0000000 000 340</t>
  </si>
  <si>
    <t>Сельское хозяйство и рыболовство</t>
  </si>
  <si>
    <t>000 0405 0000000 000 000</t>
  </si>
  <si>
    <t>000 0405 0000000 000 200</t>
  </si>
  <si>
    <t>000 0405 0000000 000 240</t>
  </si>
  <si>
    <t>000 0405 0000000 000 242</t>
  </si>
  <si>
    <t>Транспорт</t>
  </si>
  <si>
    <t>000 0408 0000000 000 000</t>
  </si>
  <si>
    <t>000 0408 0000000 000 200</t>
  </si>
  <si>
    <t>000 0408 0000000 000 220</t>
  </si>
  <si>
    <t>000 0408 0000000 000 221</t>
  </si>
  <si>
    <t>000 0408 0000000 000 225</t>
  </si>
  <si>
    <t>000 0408 0000000 000 226</t>
  </si>
  <si>
    <t>000 0408 0000000 000 240</t>
  </si>
  <si>
    <t>000 0408 0000000 000 242</t>
  </si>
  <si>
    <t>000 0408 0000000 000 300</t>
  </si>
  <si>
    <t>000 0408 0000000 000 310</t>
  </si>
  <si>
    <t>000 0408 0000000 000 340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</si>
  <si>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</si>
  <si>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</si>
  <si>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</si>
  <si>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</si>
  <si>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</si>
  <si>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</si>
  <si>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000 0409 0000000 000 250</t>
  </si>
  <si>
    <t>000 0409 0000000 000 251</t>
  </si>
  <si>
    <t>Связь и информатика</t>
  </si>
  <si>
    <t>000 0410 0000000 000 000</t>
  </si>
  <si>
    <t>000 0410 0000000 000 200</t>
  </si>
  <si>
    <t>000 0410 0000000 000 220</t>
  </si>
  <si>
    <t>000 0410 0000000 000 225</t>
  </si>
  <si>
    <t>000 0410 0000000 000 226</t>
  </si>
  <si>
    <t>000 0410 0000000 000 300</t>
  </si>
  <si>
    <t>000 0410 0000000 000 310</t>
  </si>
  <si>
    <t>000 0410 0000000 000 340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</si>
  <si>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</si>
  <si>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</si>
  <si>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</si>
  <si>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</si>
  <si>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</si>
  <si>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000 0412 0000000 000 240</t>
  </si>
  <si>
    <t>000 0412 0000000 000 242</t>
  </si>
  <si>
    <t>Жилищно-коммунальное хозяйство</t>
  </si>
  <si>
    <t>000 0500 0000000 000 000</t>
  </si>
  <si>
    <t>000 0500 0000000 000 200</t>
  </si>
  <si>
    <t>000 0500 0000000 000 250</t>
  </si>
  <si>
    <t>000 0500 0000000 000 251</t>
  </si>
  <si>
    <t>000 0500 0000000 000 300</t>
  </si>
  <si>
    <t>000 0500 0000000 000 310</t>
  </si>
  <si>
    <t>Жилищное хозяйство</t>
  </si>
  <si>
    <t>000 0501 0000000 000 000</t>
  </si>
  <si>
    <t>000 0501 0000000 000 200</t>
  </si>
  <si>
    <t>000 0501 0000000 000 250</t>
  </si>
  <si>
    <t>000 0501 0000000 000 251</t>
  </si>
  <si>
    <t>000 0501 0000000 000 300</t>
  </si>
  <si>
    <t>000 0501 0000000 000 310</t>
  </si>
  <si>
    <t>Коммунальное хозяйство</t>
  </si>
  <si>
    <t>000 0502 0000000 000 000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</si>
  <si>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</si>
  <si>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</si>
  <si>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</si>
  <si>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</si>
  <si>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</si>
  <si>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000 0503 0000000 000 250</t>
  </si>
  <si>
    <t>000 0503 0000000 000 251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</si>
  <si>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</si>
  <si>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</si>
  <si>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</si>
  <si>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</si>
  <si>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</si>
  <si>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</si>
  <si>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</si>
  <si>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</si>
  <si>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</si>
  <si>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</si>
  <si>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</si>
  <si>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000 0700 0000000 000 224</t>
  </si>
  <si>
    <t>000 0700 0000000 000 225</t>
  </si>
  <si>
    <t>000 0700 0000000 000 226</t>
  </si>
  <si>
    <t>000 0700 0000000 000 240</t>
  </si>
  <si>
    <t>000 0700 0000000 000 241</t>
  </si>
  <si>
    <t>000 0700 0000000 000 242</t>
  </si>
  <si>
    <t>Социальное обеспечение</t>
  </si>
  <si>
    <t>000 0700 0000000 000 260</t>
  </si>
  <si>
    <t>Пособия по социальной помощи населению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</si>
  <si>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</si>
  <si>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</si>
  <si>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</si>
  <si>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</si>
  <si>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</si>
  <si>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</si>
  <si>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</si>
  <si>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</si>
  <si>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000 0701 0000000 000 210</t>
  </si>
  <si>
    <t>000 0701 0000000 000 211</t>
  </si>
  <si>
    <t>000 0701 0000000 000 212</t>
  </si>
  <si>
    <t>000 0701 0000000 000 213</t>
  </si>
  <si>
    <t>000 0701 0000000 000 220</t>
  </si>
  <si>
    <t>000 0701 0000000 000 221</t>
  </si>
  <si>
    <t>000 0701 0000000 000 222</t>
  </si>
  <si>
    <t>000 0701 0000000 000 223</t>
  </si>
  <si>
    <t>000 0701 0000000 000 225</t>
  </si>
  <si>
    <t>000 0701 0000000 000 226</t>
  </si>
  <si>
    <t>000 0701 0000000 000 240</t>
  </si>
  <si>
    <t>000 0701 0000000 000 241</t>
  </si>
  <si>
    <t>000 0701 0000000 000 290</t>
  </si>
  <si>
    <t>000 0701 0000000 000 300</t>
  </si>
  <si>
    <t>000 0701 0000000 000 310</t>
  </si>
  <si>
    <t>000 0701 0000000 000 340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</si>
  <si>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</si>
  <si>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</si>
  <si>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</si>
  <si>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</si>
  <si>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</si>
  <si>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</si>
  <si>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</si>
  <si>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</si>
  <si>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</si>
  <si>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</si>
  <si>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</si>
  <si>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000 0702 0000000 000 224</t>
  </si>
  <si>
    <t>000 0702 0000000 000 225</t>
  </si>
  <si>
    <t>000 0702 0000000 000 226</t>
  </si>
  <si>
    <t>000 0702 0000000 000 240</t>
  </si>
  <si>
    <t>000 0702 0000000 000 241</t>
  </si>
  <si>
    <t>000 0702 0000000 000 242</t>
  </si>
  <si>
    <t>000 0702 0000000 000 260</t>
  </si>
  <si>
    <t>000 0702 0000000 000 262</t>
  </si>
  <si>
    <t>000 0702 0000000 000 290</t>
  </si>
  <si>
    <t>000 0702 0000000 000 300</t>
  </si>
  <si>
    <t>000 0702 0000000 000 310</t>
  </si>
  <si>
    <t>000 0702 0000000 000 340</t>
  </si>
  <si>
    <t>Молодежная политика и оздоровление детей</t>
  </si>
  <si>
    <t>000 0707 0000000 000 000</t>
  </si>
  <si>
    <t>000 0707 0000000 000 200</t>
  </si>
  <si>
    <t>000 0707 0000000 000 220</t>
  </si>
  <si>
    <t>000 0707 0000000 000 222</t>
  </si>
  <si>
    <t>000 0707 0000000 000 224</t>
  </si>
  <si>
    <t>000 0707 0000000 000 226</t>
  </si>
  <si>
    <t>Субсидии бюджетам на организацию дистанционного обучения инвалидов</t>
  </si>
  <si>
    <t>000 2 02 02104 00 0000 151</t>
  </si>
  <si>
    <t>Субсидии бюджетам муниципальных районов на организацию дистанционного обучения инвалидов</t>
  </si>
  <si>
    <t>000 2 02 02104 05 0000 151</t>
  </si>
  <si>
    <t>Субсидии бюджетам на модернизацию региональных систем общего образования</t>
  </si>
  <si>
    <t>000 2 02 02145 00 0000 151</t>
  </si>
  <si>
    <t>Субсидии бюджетам муниципальных районов на модернизацию региональных систем общего образования</t>
  </si>
  <si>
    <t>000 2 02 02145 05 0000 151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</si>
  <si>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</si>
  <si>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</si>
  <si>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</si>
  <si>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</si>
  <si>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</si>
  <si>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</si>
  <si>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оплату жилищно-коммунальных услуг отдельным категориям граждан</t>
  </si>
  <si>
    <t>000 2 02 03001 00 0000 151</t>
  </si>
  <si>
    <t>Субвенции бюджетам муниципальных районов на оплату жилищно-коммунальных услуг отдельным категориям граждан</t>
  </si>
  <si>
    <t>000 2 02 03001 05 0000 151</t>
  </si>
  <si>
    <t>Неисполненные назначения (ст.4 - ст.5)</t>
  </si>
  <si>
    <t>Утвержденные бюджетные назначения на 2013 год</t>
  </si>
  <si>
    <t>Исполнено на  01.04.2013г.</t>
  </si>
  <si>
    <t xml:space="preserve">Код дохода по бюджетной классификации </t>
  </si>
  <si>
    <t>Исполнено на  01.07.2013г.</t>
  </si>
  <si>
    <t>форма 0503317</t>
  </si>
  <si>
    <t xml:space="preserve">Код расхода по бюджетной классификации </t>
  </si>
  <si>
    <t xml:space="preserve">Код источника финансирования по бюджетной классификации </t>
  </si>
  <si>
    <t>3. Источники финансирования дефицита бюджета</t>
  </si>
  <si>
    <t>ИНФОРМАЦИЯ</t>
  </si>
  <si>
    <t>(руб.)</t>
  </si>
  <si>
    <t>( в руб.)</t>
  </si>
  <si>
    <t>Дата</t>
  </si>
  <si>
    <t>Номер документа</t>
  </si>
  <si>
    <t>Наименование главного распорядителя</t>
  </si>
  <si>
    <t>Бюджетополучатель</t>
  </si>
  <si>
    <t>КВСР</t>
  </si>
  <si>
    <t>КФСР</t>
  </si>
  <si>
    <t>КЦСР</t>
  </si>
  <si>
    <t>КВР</t>
  </si>
  <si>
    <t>КОСГУ</t>
  </si>
  <si>
    <t>Направлено</t>
  </si>
  <si>
    <t>Администрация  МО Кировский район ЛО</t>
  </si>
  <si>
    <t>Администрация МО Кировский район ЛО</t>
  </si>
  <si>
    <t>012</t>
  </si>
  <si>
    <t>226</t>
  </si>
  <si>
    <t>0113</t>
  </si>
  <si>
    <t>040</t>
  </si>
  <si>
    <t>0920307</t>
  </si>
  <si>
    <t>225</t>
  </si>
  <si>
    <t>310</t>
  </si>
  <si>
    <t>0702</t>
  </si>
  <si>
    <t>0902</t>
  </si>
  <si>
    <t>4709900</t>
  </si>
  <si>
    <t>612</t>
  </si>
  <si>
    <t>241</t>
  </si>
  <si>
    <t>0701</t>
  </si>
  <si>
    <t>7950300</t>
  </si>
  <si>
    <t>КО Кировского района ЛО (БУ АУ)</t>
  </si>
  <si>
    <t>041</t>
  </si>
  <si>
    <t>4209900</t>
  </si>
  <si>
    <t>4219901</t>
  </si>
  <si>
    <t>Комитет образования администрации</t>
  </si>
  <si>
    <t>МКОУ "Шумская средняя общеобразовательная школа"</t>
  </si>
  <si>
    <t>0707</t>
  </si>
  <si>
    <t>4310100</t>
  </si>
  <si>
    <t xml:space="preserve">Комитет образования администрации </t>
  </si>
  <si>
    <t xml:space="preserve">Управление культуры администрации </t>
  </si>
  <si>
    <t>902</t>
  </si>
  <si>
    <t>Управление культуры администрации (МБОУ ДОД Синявинская ДШИ")</t>
  </si>
  <si>
    <t>УК Кировского района ЛО (БУ АУ)</t>
  </si>
  <si>
    <t>4239902</t>
  </si>
  <si>
    <t>о расходовании средств резервного фонда администрации  Кировского муниципального района Ленинградской области  на 01.07.2013 г.</t>
  </si>
  <si>
    <t>0901</t>
  </si>
  <si>
    <t>МКУ "Управление капитального строительства"</t>
  </si>
  <si>
    <t>244</t>
  </si>
  <si>
    <t>243</t>
  </si>
  <si>
    <t>4209804</t>
  </si>
  <si>
    <t>4209817</t>
  </si>
  <si>
    <t>4219807</t>
  </si>
  <si>
    <t>4239805</t>
  </si>
  <si>
    <t>0804</t>
  </si>
  <si>
    <t>4508502</t>
  </si>
  <si>
    <t>МКОУ " Малуксинская начальная школа - детский сад"</t>
  </si>
  <si>
    <t>Комитет образования администрации (МБДОУ "Детский сад №1 "Березка")</t>
  </si>
  <si>
    <t>Комитет образования администрации (МБДОУ "Детский сад №34)</t>
  </si>
  <si>
    <t>Комитет образования администрации (МБДОУ "Детский сад №36")</t>
  </si>
  <si>
    <t>Комитет образования администрации (МБДОУ "Детский сад №29")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</si>
  <si>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</si>
  <si>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</si>
  <si>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</si>
  <si>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</si>
  <si>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</si>
  <si>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</si>
  <si>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Российской Федерации о пожарной безопасности</t>
  </si>
  <si>
    <t>000 1 16 27000 01 0000 140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</si>
  <si>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</si>
  <si>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</si>
  <si>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</si>
  <si>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</si>
  <si>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</si>
  <si>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000 1 16 30010 01 0000 140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</si>
  <si>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</si>
  <si>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>000 1 16 30014 01 0000 140</t>
  </si>
  <si>
    <t>Прочие денежные взыскания (штрафы) за правонарушения в области дорожного движения</t>
  </si>
  <si>
    <t>000 1 16 30030 01 0000 140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</si>
  <si>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</si>
  <si>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</si>
  <si>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</si>
  <si>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000 1 16 33050 05 0000 140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</si>
  <si>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</si>
  <si>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</si>
  <si>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</si>
  <si>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</si>
  <si>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</si>
  <si>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</si>
  <si>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</si>
  <si>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</si>
  <si>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</si>
  <si>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</si>
  <si>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</si>
  <si>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</si>
  <si>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Прочие неналоговые доходы</t>
  </si>
  <si>
    <t>000 1 17 05000 00 0000 180</t>
  </si>
  <si>
    <t>Прочие неналоговые доходы бюджетов муниципальных районов</t>
  </si>
  <si>
    <t>000 1 17 05050 05 0000 180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</si>
  <si>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</si>
  <si>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</si>
  <si>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</si>
  <si>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</si>
  <si>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</si>
  <si>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</si>
  <si>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</si>
  <si>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</si>
  <si>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</si>
  <si>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</si>
  <si>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Субсидии бюджетам бюджетной системы  Российской Федерации (межбюджетные субсидии)</t>
  </si>
  <si>
    <t>000 2 02 02000 00 0000 151</t>
  </si>
  <si>
    <t>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</si>
  <si>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000 2 02 02077 00 0000 151</t>
  </si>
  <si>
    <t>Справочная таблица к отчету об исполнении бюджета Кировского муниципального района Ленинградской области</t>
  </si>
  <si>
    <r>
      <t xml:space="preserve">                                                                          </t>
    </r>
    <r>
      <rPr>
        <b/>
        <i/>
        <sz val="10"/>
        <rFont val="Times New Roman"/>
        <family val="1"/>
      </rPr>
      <t xml:space="preserve">                   в сфере образования, из них за счет средств субсидий, предоставляемых   </t>
    </r>
  </si>
  <si>
    <t>Обеспечение равной доступности услуг общественного транспорта на территории соответствующего субъекта Российской  Федерации для отдельных категорий  граждан, оказание мер социальной поддержки которым относится к ведению Российской Федерации и субъектов РФ</t>
  </si>
  <si>
    <t>Обеспечение жильем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награжденных знаком "Жителю блокадного Ленинграда", лиц, работавших на военных объектах в период Великой Отечественной войны, членов семей погибших (умерших) инвалидов войны, участников Великой Отечественной войны, ветеранов боевых действий, инвалидов и семей, имеющих детей-инвалидов</t>
  </si>
  <si>
    <t>по реализации законов о социальной защите и гарантиях гражданам, подвергшимся радиационному воздействию вследствие катастрофы на Чернобыльской АЭС, аварии на ПО "Маяк" и сбросов радиоактивных отходов в реку "Теча", и ядерных испытаний на Семипалатинском полигоне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</si>
  <si>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родителей, в целях реализации ст. 8 Федерального закона "О дополнительных гарантиях по социальной поддержке детей-сирот и детей, оставшихся без попечения родителей"</t>
  </si>
  <si>
    <t>Оздоровление детей, из них:</t>
  </si>
  <si>
    <t>04200</t>
  </si>
  <si>
    <t>Мероприятия в сфере культуры и кинематографии</t>
  </si>
  <si>
    <t>04400</t>
  </si>
  <si>
    <t>Оснащение общедоступных библиотек субъектов Российской Федерации, входящих в состав Северо-Кавказского Федерального округа, литературой и компьютерами с выходом в Интернет</t>
  </si>
  <si>
    <t>04402</t>
  </si>
  <si>
    <t>000 0801 0000800 000 000</t>
  </si>
  <si>
    <t>06100</t>
  </si>
  <si>
    <t>000 0000 0000000 000 260</t>
  </si>
  <si>
    <t>Субсидии, предоставляемые гражданам на оплату жилого помещения и коммунальных услуг</t>
  </si>
  <si>
    <t>06310</t>
  </si>
  <si>
    <t>Обеспечение мер социальной поддержки для лиц, награжденных знаком «Почетный донор СССР», «Почетный донор России»</t>
  </si>
  <si>
    <t>06500</t>
  </si>
  <si>
    <t>000 1003 5052901 000 000</t>
  </si>
  <si>
    <t>06600</t>
  </si>
  <si>
    <t>000 1003 5053400 000 000</t>
  </si>
  <si>
    <t>06700</t>
  </si>
  <si>
    <t>Реализация мер социальной поддержки отдельных категорий граждан, из них:</t>
  </si>
  <si>
    <t>07000</t>
  </si>
  <si>
    <t xml:space="preserve">Ежемесячное пособие на ребенка </t>
  </si>
  <si>
    <t>07100</t>
  </si>
  <si>
    <t xml:space="preserve">Обеспечение мер социальной поддержки ветеранов труда, всего, в том числе: </t>
  </si>
  <si>
    <t>07200</t>
  </si>
  <si>
    <t>по видам льгот в натуральной форме, в том числе:</t>
  </si>
  <si>
    <t>07210</t>
  </si>
  <si>
    <t>зубопротезирование</t>
  </si>
  <si>
    <t>07214</t>
  </si>
  <si>
    <t>по денежным выплатам</t>
  </si>
  <si>
    <t>07220</t>
  </si>
  <si>
    <t>Обеспечение мер социальной поддержки тружеников тыла, всего, в том числе:</t>
  </si>
  <si>
    <t>07300</t>
  </si>
  <si>
    <t>07320</t>
  </si>
  <si>
    <t>Обеспечение мер социальной поддержки реабилитированных лиц и лиц, признанных пострадавшими от политических репрессий, всего, в том числе:</t>
  </si>
  <si>
    <t>07400</t>
  </si>
  <si>
    <t>07420</t>
  </si>
  <si>
    <t>Оплата жилищно-коммунальных услуг отдельным категориям граждан, всего, в том числе:</t>
  </si>
  <si>
    <t>07500</t>
  </si>
  <si>
    <t>000 1003 5054600 000 000</t>
  </si>
  <si>
    <t>по реализации ФЗ "О ветеранах"</t>
  </si>
  <si>
    <t>07501</t>
  </si>
  <si>
    <t>по реализации ФЗ "О социальной защите инвалидов в Российской Федерации"</t>
  </si>
  <si>
    <t>07502</t>
  </si>
  <si>
    <t>07503</t>
  </si>
  <si>
    <t>Ежемесячная денежная выплата, назначаемая в случае рождения( после 31.12.2012) третьего ребенка или последующих детей до достижения ребенком возраста трех лет</t>
  </si>
  <si>
    <t>07710</t>
  </si>
  <si>
    <t>07800</t>
  </si>
  <si>
    <t>000 1004 5052102 000 000</t>
  </si>
  <si>
    <t>Выплата единовременного пособия при всех формах устройства детей, лишенных родительского попечения, в семью</t>
  </si>
  <si>
    <t>07900</t>
  </si>
  <si>
    <t>000 1004 5050502 000 000</t>
  </si>
  <si>
    <t>Компенсация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</t>
  </si>
  <si>
    <t>08100</t>
  </si>
  <si>
    <t>Содержание ребенка в семье опекуна и приемной семье, а также вознаграждение, причитающееся приемному родителю, в том числе:</t>
  </si>
  <si>
    <t>08200</t>
  </si>
  <si>
    <t>выплаты приемной семье на содержание подопечных детей</t>
  </si>
  <si>
    <t>08201</t>
  </si>
  <si>
    <t>вознаграждение приемного родителя</t>
  </si>
  <si>
    <t>08202</t>
  </si>
  <si>
    <t>выплаты семьям опекунов на содержание подопечных детей</t>
  </si>
  <si>
    <t>08203</t>
  </si>
  <si>
    <t>Федеральная целевая программа "Социальное развитие села до 2013 года", в том числе:</t>
  </si>
  <si>
    <t>08700</t>
  </si>
  <si>
    <t>000 0000 1001100 000 000</t>
  </si>
  <si>
    <t>Подпрограмма "Обеспечение жильем молодых семей"</t>
  </si>
  <si>
    <t>09000</t>
  </si>
  <si>
    <t>000 1003 1008820 000 000</t>
  </si>
  <si>
    <t>Резервный фонд исполнительных органов государственной власти (местных администраций)</t>
  </si>
  <si>
    <t>09600</t>
  </si>
  <si>
    <t>Региональные и муниципальные  программы (без ФАИП), из них:</t>
  </si>
  <si>
    <t>10100</t>
  </si>
  <si>
    <t>бюджетные инвестиции (без ФАИП)</t>
  </si>
  <si>
    <t>10101</t>
  </si>
  <si>
    <t xml:space="preserve">Региональные и муниципальные программы в области энергосбережения и повышения энергетической эффективности </t>
  </si>
  <si>
    <t>10110</t>
  </si>
  <si>
    <t>Объем  услуг социальной сферы, оказываемых автономными учреждениями за счет средств бюджета субъекта Российской Федерации и бюджетов муниципальных образований</t>
  </si>
  <si>
    <t>10300</t>
  </si>
  <si>
    <t xml:space="preserve">Объем услуг социальной сферы, оказываемые бюджетными учреждениями за счет средств бюджета субъекта Российской Федерации и бюджетов муниципальных образований </t>
  </si>
  <si>
    <t>10350</t>
  </si>
  <si>
    <t>Объем  бюджетных услуг, оказываемых негосударственными (немуниципальными) организациями за счет средств бюджета субъекта Российской Федерации и бюджетов муниципальных образований</t>
  </si>
  <si>
    <t>10400</t>
  </si>
  <si>
    <t>в т.ч. объем  услуг социальной сферы, оказываемых негосударственными (немуниципальными) организациями за счет средств бюджета субъекта Российской Федерации и бюджетов муниципальных образований</t>
  </si>
  <si>
    <t>10401</t>
  </si>
  <si>
    <t>МУНИЦИПАЛЬНЫЙ ДОЛГ, всего, в том числе:</t>
  </si>
  <si>
    <t>10700</t>
  </si>
  <si>
    <t>объем основного долга по бюджетным кредитам, привлеченным в местный бюджет, всего, в том числе:</t>
  </si>
  <si>
    <t>10720</t>
  </si>
  <si>
    <t>бюджетные кредиты, полученные из бюджета субъекта Российской Федерации</t>
  </si>
  <si>
    <t>10722</t>
  </si>
  <si>
    <t>ОСТАТКИ СРЕДСТВ БЮДЖЕТОВ НА ОТЧЕТНУЮ ДАТУ, из них:</t>
  </si>
  <si>
    <t>10800</t>
  </si>
  <si>
    <t>остатки целевых средств бюджетов</t>
  </si>
  <si>
    <t>10801</t>
  </si>
  <si>
    <t>000 2 02 03003 05 0000 151</t>
  </si>
  <si>
    <t>Субвенции бюджетам на обеспечение мер социальной поддержки для лиц, награжденных знаком "Почетный донор СССР", "Почетный донор России"</t>
  </si>
  <si>
    <t>000 2 02 03004 00 0000 151</t>
  </si>
  <si>
    <t>Субвенции бюджетам муниципальных районов на обеспечение мер социальной поддержки для лиц, награжденных знаком "Почетный донор СССР", "Почетный донор России"</t>
  </si>
  <si>
    <t>000 2 02 03004 05 0000 151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</si>
  <si>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</si>
  <si>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000 2 02 03013 00 0000 151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</si>
  <si>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</si>
  <si>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000 2 02 03013 05 0000 151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</si>
  <si>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</si>
  <si>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000 2 02 03020 00 0000 151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</si>
  <si>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</si>
  <si>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000 2 02 03020 05 0000 151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</si>
  <si>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</si>
  <si>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</si>
  <si>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</si>
  <si>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</si>
  <si>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</si>
  <si>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</si>
  <si>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Приложение к Постановлению</t>
  </si>
  <si>
    <t>Социальное обслуживание населения</t>
  </si>
  <si>
    <t>000 1002 0000000 000 000</t>
  </si>
  <si>
    <t>000 1002 0000000 000 200</t>
  </si>
  <si>
    <t>000 1002 0000000 000 210</t>
  </si>
  <si>
    <t>000 1002 0000000 000 211</t>
  </si>
  <si>
    <t>000 1002 0000000 000 213</t>
  </si>
  <si>
    <t>000 1002 0000000 000 220</t>
  </si>
  <si>
    <t>000 1002 0000000 000 221</t>
  </si>
  <si>
    <t>000 1002 0000000 000 222</t>
  </si>
  <si>
    <t>000 1002 0000000 000 223</t>
  </si>
  <si>
    <t>000 1002 0000000 000 224</t>
  </si>
  <si>
    <t>000 1002 0000000 000 225</t>
  </si>
  <si>
    <t>000 1002 0000000 000 226</t>
  </si>
  <si>
    <t>000 1002 0000000 000 240</t>
  </si>
  <si>
    <t>000 1002 0000000 000 241</t>
  </si>
  <si>
    <t>000 1002 0000000 000 290</t>
  </si>
  <si>
    <t>000 1002 0000000 000 300</t>
  </si>
  <si>
    <t>000 1002 0000000 000 310</t>
  </si>
  <si>
    <t>000 1002 0000000 000 340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</si>
  <si>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</si>
  <si>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</si>
  <si>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</si>
  <si>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</si>
  <si>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000 1003 0000000 000 221</t>
  </si>
  <si>
    <t>000 1003 0000000 000 222</t>
  </si>
  <si>
    <t>000 1003 0000000 000 226</t>
  </si>
  <si>
    <t>000 1003 0000000 000 240</t>
  </si>
  <si>
    <t>000 1003 0000000 000 241</t>
  </si>
  <si>
    <t>000 1003 0000000 000 242</t>
  </si>
  <si>
    <t>000 1003 0000000 000 260</t>
  </si>
  <si>
    <t>000 1003 0000000 000 262</t>
  </si>
  <si>
    <t>000 1003 0000000 000 290</t>
  </si>
  <si>
    <t>000 1003 0000000 000 300</t>
  </si>
  <si>
    <t>000 1003 0000000 000 310</t>
  </si>
  <si>
    <t>000 1003 0000000 000 340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</si>
  <si>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</si>
  <si>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</si>
  <si>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</si>
  <si>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</si>
  <si>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</si>
  <si>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000 1004 0000000 000 260</t>
  </si>
  <si>
    <t>000 1004 0000000 000 262</t>
  </si>
  <si>
    <t>000 1004 0000000 000 300</t>
  </si>
  <si>
    <t>000 1004 0000000 000 310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</si>
  <si>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</si>
  <si>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</si>
  <si>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</si>
  <si>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</si>
  <si>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</si>
  <si>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</si>
  <si>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</si>
  <si>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</si>
  <si>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</si>
  <si>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000 1006 0000000 000 222</t>
  </si>
  <si>
    <t>000 1006 0000000 000 223</t>
  </si>
  <si>
    <t>000 1006 0000000 000 225</t>
  </si>
  <si>
    <t>000 1006 0000000 000 226</t>
  </si>
  <si>
    <t>000 1006 0000000 000 240</t>
  </si>
  <si>
    <t>000 1006 0000000 000 242</t>
  </si>
  <si>
    <t>000 1006 0000000 000 300</t>
  </si>
  <si>
    <t>000 1006 0000000 000 310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</si>
  <si>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</si>
  <si>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</si>
  <si>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</si>
  <si>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</si>
  <si>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000 1100 0000000 000 220</t>
  </si>
  <si>
    <t>000 1100 0000000 000 221</t>
  </si>
  <si>
    <t>000 1100 0000000 000 222</t>
  </si>
  <si>
    <t>000 1100 0000000 000 226</t>
  </si>
  <si>
    <t>000 1100 0000000 000 240</t>
  </si>
  <si>
    <t>000 1100 0000000 000 241</t>
  </si>
  <si>
    <t>000 1100 0000000 000 250</t>
  </si>
  <si>
    <t>000 1100 0000000 000 251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</si>
  <si>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</si>
  <si>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</si>
  <si>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</si>
  <si>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</si>
  <si>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</si>
  <si>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</si>
  <si>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</si>
  <si>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000 1101 0000000 000 220</t>
  </si>
  <si>
    <t>000 1101 0000000 000 222</t>
  </si>
  <si>
    <t>000 1101 0000000 000 226</t>
  </si>
  <si>
    <t>000 1101 0000000 000 240</t>
  </si>
  <si>
    <t>000 1101 0000000 000 241</t>
  </si>
  <si>
    <t>000 1101 0000000 000 290</t>
  </si>
  <si>
    <t>000 1101 0000000 000 300</t>
  </si>
  <si>
    <t>000 1101 0000000 000 310</t>
  </si>
  <si>
    <t>000 1101 0000000 000 340</t>
  </si>
  <si>
    <t>Массовый спорт</t>
  </si>
  <si>
    <t>000 1102 0000000 000 000</t>
  </si>
  <si>
    <t>000 1102 0000000 000 200</t>
  </si>
  <si>
    <t>000 1102 0000000 000 250</t>
  </si>
  <si>
    <t>000 1102 0000000 000 251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</si>
  <si>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</si>
  <si>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</si>
  <si>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</si>
  <si>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</si>
  <si>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</si>
  <si>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000 1200 0000000 000 250</t>
  </si>
  <si>
    <t>000 1200 0000000 000 251</t>
  </si>
  <si>
    <t>Периодическая печать и издательства</t>
  </si>
  <si>
    <t>000 1202 0000000 000 000</t>
  </si>
  <si>
    <t>000 1202 0000000 000 200</t>
  </si>
  <si>
    <t>000 1202 0000000 000 250</t>
  </si>
  <si>
    <t>000 1202 0000000 000 251</t>
  </si>
  <si>
    <t>Другие вопросы в области средств массовой информации</t>
  </si>
  <si>
    <t>000 1204 0000000 000 000</t>
  </si>
  <si>
    <t>000 1204 0000000 000 200</t>
  </si>
  <si>
    <t>000 1204 0000000 000 220</t>
  </si>
  <si>
    <t>000 1204 0000000 000 226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</si>
  <si>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</si>
  <si>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</si>
  <si>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</si>
  <si>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</si>
  <si>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</si>
  <si>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</si>
  <si>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</si>
  <si>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</si>
  <si>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</si>
  <si>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</si>
  <si>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</si>
  <si>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</si>
  <si>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</si>
  <si>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</si>
  <si>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</si>
  <si>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</si>
  <si>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</si>
  <si>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</si>
  <si>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</si>
  <si>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</si>
  <si>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</si>
  <si>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</si>
  <si>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</si>
  <si>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</si>
  <si>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</si>
  <si>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</si>
  <si>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</si>
  <si>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</si>
  <si>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</si>
  <si>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</si>
  <si>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</si>
  <si>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</si>
  <si>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 xml:space="preserve">                                                            2. Расходы бюджета</t>
  </si>
  <si>
    <t>Код строки</t>
  </si>
  <si>
    <t>9</t>
  </si>
  <si>
    <t>10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</si>
  <si>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</si>
  <si>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</si>
  <si>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</si>
  <si>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</si>
  <si>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</si>
  <si>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</si>
  <si>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</si>
  <si>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</si>
  <si>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</si>
  <si>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</si>
  <si>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</si>
  <si>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</si>
  <si>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13</t>
  </si>
  <si>
    <t>1. Доходы бюджета</t>
  </si>
  <si>
    <t>2</t>
  </si>
  <si>
    <t>Форма по ОКУД</t>
  </si>
  <si>
    <t>0503317</t>
  </si>
  <si>
    <t xml:space="preserve">             по ОКАТО</t>
  </si>
  <si>
    <t>Код дохода по бюджетной классификации</t>
  </si>
  <si>
    <t>Периодичность: месячная</t>
  </si>
  <si>
    <t>Иные межбюджетные трансферты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</si>
  <si>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</si>
  <si>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</si>
  <si>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</si>
  <si>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</si>
  <si>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</si>
  <si>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</si>
  <si>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</si>
  <si>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</si>
  <si>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</si>
  <si>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</si>
  <si>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</si>
  <si>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</si>
  <si>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</si>
  <si>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</si>
  <si>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</si>
  <si>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</si>
  <si>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</si>
  <si>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</si>
  <si>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</si>
  <si>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</si>
  <si>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</si>
  <si>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</si>
  <si>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</si>
  <si>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</si>
  <si>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</si>
  <si>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</si>
  <si>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</si>
  <si>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</si>
  <si>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</si>
  <si>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</si>
  <si>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Минимальный налог, зачисляемый в бюджеты субъектов Российской Федерации</t>
  </si>
  <si>
    <t>000 1 05 01050 01 0000 110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</si>
  <si>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</si>
  <si>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</si>
  <si>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</si>
  <si>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</si>
  <si>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</si>
  <si>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</si>
  <si>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</si>
  <si>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</si>
  <si>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</si>
  <si>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</si>
  <si>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</si>
  <si>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</si>
  <si>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</si>
  <si>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</si>
  <si>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</si>
  <si>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</si>
  <si>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выдачу разрешения на установку рекламной конструкции</t>
  </si>
  <si>
    <t>000 1 08 07150 01 0000 110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</si>
  <si>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</si>
  <si>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</si>
  <si>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 на прибыль организаций, зачислявшийся до 1 января 2005 года в местные бюджеты</t>
  </si>
  <si>
    <t>000 1 09 01000 00 0000 110</t>
  </si>
  <si>
    <t>Налог на прибыль организаций, зачислявшийся до 1 января 2005 года в местные бюджеты, мобилизуемый на территориях муниципальных районов</t>
  </si>
  <si>
    <t>000 1 09 01030 05 0000 110</t>
  </si>
  <si>
    <t>Прочие налоги и сборы (по отмененным местным налогам и сборам)</t>
  </si>
  <si>
    <t>000 1 09 07000 00 0000 110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</si>
  <si>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</si>
  <si>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</si>
  <si>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</si>
  <si>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000 1 09 07033 05 0000 110</t>
  </si>
  <si>
    <t>Налог, взимаемый в виде стоимости патента в связи с применением упрощенной системы налогообложения</t>
  </si>
  <si>
    <t>000 1 09 11000 02 0000 110</t>
  </si>
  <si>
    <t>000 1 09 11010 02 0000 110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</si>
  <si>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</si>
  <si>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</si>
  <si>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Проценты, полученные от предоставления бюджетных кредитов внутри страны</t>
  </si>
  <si>
    <t>000 1 11 03000 00 0000 120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</si>
  <si>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</si>
  <si>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000 1 11 03050 05 0000 120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</si>
  <si>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</si>
  <si>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</si>
  <si>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</si>
  <si>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</si>
  <si>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</si>
  <si>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</si>
  <si>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</si>
  <si>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</si>
  <si>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</si>
  <si>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</si>
  <si>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</si>
  <si>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</si>
  <si>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</si>
  <si>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</si>
  <si>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</si>
  <si>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</si>
  <si>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</si>
  <si>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</si>
  <si>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</si>
  <si>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</si>
  <si>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</si>
  <si>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</si>
  <si>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</si>
  <si>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</si>
  <si>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</si>
  <si>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</si>
  <si>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</si>
  <si>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000 1 11 09045 05 0000 120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</si>
  <si>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</si>
  <si>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</si>
  <si>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</si>
  <si>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</si>
  <si>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</si>
  <si>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</si>
  <si>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</si>
  <si>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</si>
  <si>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</si>
  <si>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</si>
  <si>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</si>
  <si>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</si>
  <si>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иные виды негативного воздействия на окружающую среду</t>
  </si>
  <si>
    <t>000 1 12 01050 01 0000 120</t>
  </si>
  <si>
    <t>ДОХОДЫ ОТ ОКАЗАНИЯ ПЛАТНЫХ УСЛУГ (РАБОТ) И КОМПЕНСАЦИИ ЗАТРАТ ГОСУДАРСТВА</t>
  </si>
  <si>
    <t>000 1 13 00000 00 0000 000</t>
  </si>
  <si>
    <t>Доходы от оказания платных услуг (работ)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</si>
  <si>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</si>
  <si>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</si>
  <si>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</si>
  <si>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</si>
  <si>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</si>
  <si>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Доходы от компенсации затрат государства</t>
  </si>
  <si>
    <t>000 1 13 02000 00 0000 130</t>
  </si>
  <si>
    <t>Прочие доходы от компенсации затрат государства</t>
  </si>
  <si>
    <t>000 1 13 02990 00 0000 130</t>
  </si>
  <si>
    <t>Прочие доходы от компенсации затрат бюджетов муниципальных районов</t>
  </si>
  <si>
    <t>000 1 13 02995 05 0000 130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</si>
  <si>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</si>
  <si>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</si>
  <si>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</si>
  <si>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</si>
  <si>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</si>
  <si>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</si>
  <si>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</si>
  <si>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000 1 14 02052 05 0000 410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</si>
  <si>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</si>
  <si>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</si>
  <si>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</si>
  <si>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</si>
  <si>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</si>
  <si>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</si>
  <si>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</si>
  <si>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</si>
  <si>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</si>
  <si>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</si>
  <si>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118, пунктом 2 статьи 119, статьей 1191, пунктами 1 и 2 статьи 120, статьями 125, 126, 128, 129, 1291, пунктом 1 статьи 1293, статьями 1294, 132, 133, 134, 135, 1351 и 1352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</si>
  <si>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</si>
  <si>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</si>
  <si>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</si>
  <si>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</si>
  <si>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</si>
  <si>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</si>
  <si>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</si>
  <si>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</si>
  <si>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</si>
  <si>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</si>
  <si>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000 1 16 08020 01 0000 140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</si>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</sst>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</numFmts>
  <fonts count="5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sz val="6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7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thin"/>
      <top>
        <color indexed="63"/>
      </top>
      <bottom style="thin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hair"/>
      <right style="hair"/>
      <top style="double"/>
      <bottom style="thin"/>
    </border>
    <border>
      <left style="hair"/>
      <right style="thin"/>
      <top style="double"/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thin"/>
    </border>
    <border>
      <left style="thin"/>
      <right style="hair"/>
      <top style="double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39" fillId="0" borderId="0">
      <alignment/>
      <protection/>
    </xf>
    <xf numFmtId="0" fontId="6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292">
    <xf numFmtId="0" fontId="0" fillId="0" borderId="0" xfId="0" applyAlignment="1">
      <alignment/>
    </xf>
    <xf numFmtId="0" fontId="8" fillId="0" borderId="10" xfId="0" applyFont="1" applyBorder="1" applyAlignment="1">
      <alignment horizontal="center"/>
    </xf>
    <xf numFmtId="49" fontId="8" fillId="0" borderId="11" xfId="0" applyNumberFormat="1" applyFont="1" applyFill="1" applyBorder="1" applyAlignment="1">
      <alignment horizontal="center"/>
    </xf>
    <xf numFmtId="49" fontId="8" fillId="0" borderId="12" xfId="0" applyNumberFormat="1" applyFont="1" applyBorder="1" applyAlignment="1">
      <alignment horizontal="centerContinuous"/>
    </xf>
    <xf numFmtId="49" fontId="8" fillId="0" borderId="12" xfId="0" applyNumberFormat="1" applyFont="1" applyBorder="1" applyAlignment="1">
      <alignment/>
    </xf>
    <xf numFmtId="49" fontId="8" fillId="0" borderId="13" xfId="0" applyNumberFormat="1" applyFont="1" applyBorder="1" applyAlignment="1">
      <alignment horizontal="centerContinuous"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 horizontal="centerContinuous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wrapText="1"/>
    </xf>
    <xf numFmtId="0" fontId="9" fillId="0" borderId="0" xfId="0" applyFont="1" applyAlignment="1">
      <alignment/>
    </xf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8" fillId="0" borderId="0" xfId="0" applyFont="1" applyAlignment="1">
      <alignment horizontal="center"/>
    </xf>
    <xf numFmtId="49" fontId="8" fillId="0" borderId="0" xfId="0" applyNumberFormat="1" applyFont="1" applyAlignment="1">
      <alignment horizontal="right"/>
    </xf>
    <xf numFmtId="49" fontId="8" fillId="0" borderId="0" xfId="0" applyNumberFormat="1" applyFont="1" applyAlignment="1">
      <alignment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11" fillId="0" borderId="0" xfId="0" applyFont="1" applyBorder="1" applyAlignment="1">
      <alignment/>
    </xf>
    <xf numFmtId="49" fontId="9" fillId="0" borderId="0" xfId="0" applyNumberFormat="1" applyFont="1" applyAlignment="1">
      <alignment/>
    </xf>
    <xf numFmtId="0" fontId="11" fillId="0" borderId="0" xfId="0" applyFont="1" applyBorder="1" applyAlignment="1">
      <alignment horizontal="center"/>
    </xf>
    <xf numFmtId="49" fontId="8" fillId="0" borderId="0" xfId="0" applyNumberFormat="1" applyFont="1" applyBorder="1" applyAlignment="1">
      <alignment horizontal="centerContinuous"/>
    </xf>
    <xf numFmtId="0" fontId="9" fillId="0" borderId="14" xfId="0" applyFont="1" applyBorder="1" applyAlignment="1">
      <alignment horizontal="left"/>
    </xf>
    <xf numFmtId="0" fontId="9" fillId="0" borderId="14" xfId="0" applyFont="1" applyBorder="1" applyAlignment="1">
      <alignment/>
    </xf>
    <xf numFmtId="49" fontId="9" fillId="0" borderId="14" xfId="0" applyNumberFormat="1" applyFont="1" applyBorder="1" applyAlignment="1">
      <alignment/>
    </xf>
    <xf numFmtId="49" fontId="9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8" fillId="0" borderId="15" xfId="0" applyNumberFormat="1" applyFont="1" applyBorder="1" applyAlignment="1">
      <alignment horizontal="center"/>
    </xf>
    <xf numFmtId="4" fontId="8" fillId="0" borderId="16" xfId="0" applyNumberFormat="1" applyFont="1" applyBorder="1" applyAlignment="1">
      <alignment horizontal="right"/>
    </xf>
    <xf numFmtId="0" fontId="8" fillId="0" borderId="15" xfId="0" applyNumberFormat="1" applyFont="1" applyBorder="1" applyAlignment="1">
      <alignment horizontal="left" vertical="center" wrapText="1"/>
    </xf>
    <xf numFmtId="49" fontId="8" fillId="0" borderId="15" xfId="0" applyNumberFormat="1" applyFont="1" applyBorder="1" applyAlignment="1">
      <alignment horizontal="center"/>
    </xf>
    <xf numFmtId="4" fontId="8" fillId="0" borderId="0" xfId="0" applyNumberFormat="1" applyFont="1" applyBorder="1" applyAlignment="1">
      <alignment horizontal="right"/>
    </xf>
    <xf numFmtId="4" fontId="8" fillId="0" borderId="0" xfId="0" applyNumberFormat="1" applyFont="1" applyFill="1" applyBorder="1" applyAlignment="1">
      <alignment horizontal="right"/>
    </xf>
    <xf numFmtId="0" fontId="16" fillId="0" borderId="0" xfId="0" applyFont="1" applyAlignment="1">
      <alignment/>
    </xf>
    <xf numFmtId="0" fontId="16" fillId="0" borderId="16" xfId="0" applyNumberFormat="1" applyFont="1" applyBorder="1" applyAlignment="1">
      <alignment horizontal="left" vertical="center" wrapText="1"/>
    </xf>
    <xf numFmtId="49" fontId="16" fillId="0" borderId="16" xfId="0" applyNumberFormat="1" applyFont="1" applyBorder="1" applyAlignment="1">
      <alignment horizontal="center"/>
    </xf>
    <xf numFmtId="0" fontId="16" fillId="0" borderId="15" xfId="0" applyNumberFormat="1" applyFont="1" applyBorder="1" applyAlignment="1">
      <alignment horizontal="center"/>
    </xf>
    <xf numFmtId="4" fontId="16" fillId="0" borderId="16" xfId="0" applyNumberFormat="1" applyFont="1" applyBorder="1" applyAlignment="1">
      <alignment horizontal="right" wrapText="1"/>
    </xf>
    <xf numFmtId="4" fontId="16" fillId="0" borderId="16" xfId="0" applyNumberFormat="1" applyFont="1" applyFill="1" applyBorder="1" applyAlignment="1">
      <alignment horizontal="right"/>
    </xf>
    <xf numFmtId="4" fontId="16" fillId="0" borderId="16" xfId="0" applyNumberFormat="1" applyFont="1" applyBorder="1" applyAlignment="1">
      <alignment horizontal="right"/>
    </xf>
    <xf numFmtId="0" fontId="9" fillId="0" borderId="17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/>
    </xf>
    <xf numFmtId="0" fontId="9" fillId="0" borderId="18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49" fontId="9" fillId="0" borderId="17" xfId="0" applyNumberFormat="1" applyFont="1" applyFill="1" applyBorder="1" applyAlignment="1">
      <alignment vertical="center" wrapText="1"/>
    </xf>
    <xf numFmtId="49" fontId="9" fillId="0" borderId="17" xfId="0" applyNumberFormat="1" applyFont="1" applyFill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8" fillId="0" borderId="20" xfId="0" applyNumberFormat="1" applyFont="1" applyBorder="1" applyAlignment="1">
      <alignment horizontal="center" vertical="center" wrapText="1"/>
    </xf>
    <xf numFmtId="49" fontId="8" fillId="0" borderId="21" xfId="0" applyNumberFormat="1" applyFont="1" applyBorder="1" applyAlignment="1">
      <alignment horizontal="center"/>
    </xf>
    <xf numFmtId="0" fontId="8" fillId="0" borderId="21" xfId="0" applyNumberFormat="1" applyFont="1" applyBorder="1" applyAlignment="1">
      <alignment horizontal="center"/>
    </xf>
    <xf numFmtId="3" fontId="8" fillId="0" borderId="21" xfId="0" applyNumberFormat="1" applyFont="1" applyBorder="1" applyAlignment="1">
      <alignment horizontal="center" wrapText="1"/>
    </xf>
    <xf numFmtId="0" fontId="15" fillId="0" borderId="21" xfId="0" applyFont="1" applyFill="1" applyBorder="1" applyAlignment="1">
      <alignment horizontal="center" vertical="center"/>
    </xf>
    <xf numFmtId="3" fontId="8" fillId="0" borderId="21" xfId="0" applyNumberFormat="1" applyFont="1" applyBorder="1" applyAlignment="1">
      <alignment horizontal="center" vertical="center"/>
    </xf>
    <xf numFmtId="3" fontId="8" fillId="0" borderId="21" xfId="0" applyNumberFormat="1" applyFont="1" applyBorder="1" applyAlignment="1">
      <alignment horizontal="center"/>
    </xf>
    <xf numFmtId="3" fontId="8" fillId="0" borderId="22" xfId="0" applyNumberFormat="1" applyFont="1" applyBorder="1" applyAlignment="1">
      <alignment horizontal="center"/>
    </xf>
    <xf numFmtId="0" fontId="17" fillId="0" borderId="23" xfId="0" applyNumberFormat="1" applyFont="1" applyBorder="1" applyAlignment="1">
      <alignment horizontal="left" vertical="center" wrapText="1"/>
    </xf>
    <xf numFmtId="49" fontId="17" fillId="0" borderId="23" xfId="0" applyNumberFormat="1" applyFont="1" applyBorder="1" applyAlignment="1">
      <alignment horizontal="center"/>
    </xf>
    <xf numFmtId="0" fontId="17" fillId="0" borderId="0" xfId="0" applyNumberFormat="1" applyFont="1" applyBorder="1" applyAlignment="1">
      <alignment horizontal="center"/>
    </xf>
    <xf numFmtId="4" fontId="17" fillId="0" borderId="23" xfId="0" applyNumberFormat="1" applyFont="1" applyBorder="1" applyAlignment="1">
      <alignment horizontal="right" wrapText="1"/>
    </xf>
    <xf numFmtId="4" fontId="17" fillId="0" borderId="23" xfId="0" applyNumberFormat="1" applyFont="1" applyFill="1" applyBorder="1" applyAlignment="1">
      <alignment horizontal="right"/>
    </xf>
    <xf numFmtId="4" fontId="17" fillId="0" borderId="23" xfId="0" applyNumberFormat="1" applyFont="1" applyBorder="1" applyAlignment="1">
      <alignment horizontal="right"/>
    </xf>
    <xf numFmtId="4" fontId="10" fillId="0" borderId="23" xfId="0" applyNumberFormat="1" applyFont="1" applyBorder="1" applyAlignment="1">
      <alignment horizontal="right"/>
    </xf>
    <xf numFmtId="0" fontId="17" fillId="0" borderId="16" xfId="0" applyNumberFormat="1" applyFont="1" applyBorder="1" applyAlignment="1">
      <alignment horizontal="left" vertical="center" wrapText="1"/>
    </xf>
    <xf numFmtId="49" fontId="17" fillId="0" borderId="16" xfId="0" applyNumberFormat="1" applyFont="1" applyBorder="1" applyAlignment="1">
      <alignment horizontal="center"/>
    </xf>
    <xf numFmtId="0" fontId="17" fillId="0" borderId="15" xfId="0" applyNumberFormat="1" applyFont="1" applyBorder="1" applyAlignment="1">
      <alignment horizontal="center"/>
    </xf>
    <xf numFmtId="4" fontId="17" fillId="0" borderId="16" xfId="0" applyNumberFormat="1" applyFont="1" applyBorder="1" applyAlignment="1">
      <alignment horizontal="right" wrapText="1"/>
    </xf>
    <xf numFmtId="4" fontId="17" fillId="0" borderId="16" xfId="0" applyNumberFormat="1" applyFont="1" applyFill="1" applyBorder="1" applyAlignment="1">
      <alignment horizontal="right"/>
    </xf>
    <xf numFmtId="4" fontId="17" fillId="0" borderId="16" xfId="0" applyNumberFormat="1" applyFont="1" applyBorder="1" applyAlignment="1">
      <alignment horizontal="right"/>
    </xf>
    <xf numFmtId="4" fontId="10" fillId="0" borderId="16" xfId="0" applyNumberFormat="1" applyFont="1" applyBorder="1" applyAlignment="1">
      <alignment horizontal="right"/>
    </xf>
    <xf numFmtId="0" fontId="13" fillId="0" borderId="0" xfId="0" applyFont="1" applyAlignment="1">
      <alignment horizontal="right"/>
    </xf>
    <xf numFmtId="0" fontId="8" fillId="0" borderId="24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16" fillId="0" borderId="15" xfId="0" applyNumberFormat="1" applyFont="1" applyBorder="1" applyAlignment="1">
      <alignment horizontal="left" vertical="center" wrapText="1"/>
    </xf>
    <xf numFmtId="49" fontId="16" fillId="0" borderId="15" xfId="0" applyNumberFormat="1" applyFont="1" applyBorder="1" applyAlignment="1">
      <alignment horizontal="center"/>
    </xf>
    <xf numFmtId="4" fontId="16" fillId="0" borderId="0" xfId="0" applyNumberFormat="1" applyFont="1" applyBorder="1" applyAlignment="1">
      <alignment horizontal="right"/>
    </xf>
    <xf numFmtId="4" fontId="16" fillId="0" borderId="0" xfId="0" applyNumberFormat="1" applyFont="1" applyFill="1" applyBorder="1" applyAlignment="1">
      <alignment horizontal="right"/>
    </xf>
    <xf numFmtId="0" fontId="9" fillId="0" borderId="18" xfId="0" applyFont="1" applyBorder="1" applyAlignment="1">
      <alignment horizontal="center" vertical="center" wrapText="1"/>
    </xf>
    <xf numFmtId="0" fontId="17" fillId="0" borderId="0" xfId="0" applyFont="1" applyBorder="1" applyAlignment="1">
      <alignment/>
    </xf>
    <xf numFmtId="0" fontId="8" fillId="0" borderId="0" xfId="0" applyFont="1" applyBorder="1" applyAlignment="1">
      <alignment/>
    </xf>
    <xf numFmtId="49" fontId="11" fillId="0" borderId="0" xfId="0" applyNumberFormat="1" applyFont="1" applyBorder="1" applyAlignment="1">
      <alignment/>
    </xf>
    <xf numFmtId="49" fontId="9" fillId="0" borderId="0" xfId="0" applyNumberFormat="1" applyFont="1" applyBorder="1" applyAlignment="1">
      <alignment horizontal="left"/>
    </xf>
    <xf numFmtId="49" fontId="9" fillId="0" borderId="14" xfId="0" applyNumberFormat="1" applyFont="1" applyBorder="1" applyAlignment="1">
      <alignment horizontal="left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Continuous"/>
    </xf>
    <xf numFmtId="1" fontId="8" fillId="0" borderId="0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right"/>
    </xf>
    <xf numFmtId="49" fontId="16" fillId="0" borderId="0" xfId="0" applyNumberFormat="1" applyFont="1" applyBorder="1" applyAlignment="1">
      <alignment horizontal="left"/>
    </xf>
    <xf numFmtId="0" fontId="7" fillId="0" borderId="0" xfId="0" applyFont="1" applyAlignment="1">
      <alignment horizontal="right"/>
    </xf>
    <xf numFmtId="0" fontId="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4" fontId="18" fillId="0" borderId="33" xfId="0" applyNumberFormat="1" applyFont="1" applyBorder="1" applyAlignment="1">
      <alignment horizontal="right" vertical="center" wrapText="1"/>
    </xf>
    <xf numFmtId="4" fontId="18" fillId="0" borderId="34" xfId="0" applyNumberFormat="1" applyFont="1" applyBorder="1" applyAlignment="1">
      <alignment horizontal="right" vertical="center" wrapText="1"/>
    </xf>
    <xf numFmtId="4" fontId="7" fillId="0" borderId="32" xfId="0" applyNumberFormat="1" applyFont="1" applyBorder="1" applyAlignment="1">
      <alignment horizontal="right" vertical="center" wrapText="1"/>
    </xf>
    <xf numFmtId="14" fontId="7" fillId="0" borderId="23" xfId="0" applyNumberFormat="1" applyFont="1" applyBorder="1" applyAlignment="1">
      <alignment horizontal="center"/>
    </xf>
    <xf numFmtId="3" fontId="16" fillId="0" borderId="35" xfId="0" applyNumberFormat="1" applyFont="1" applyBorder="1" applyAlignment="1">
      <alignment horizontal="center"/>
    </xf>
    <xf numFmtId="4" fontId="18" fillId="0" borderId="32" xfId="0" applyNumberFormat="1" applyFont="1" applyBorder="1" applyAlignment="1">
      <alignment horizontal="right" vertical="center" wrapText="1"/>
    </xf>
    <xf numFmtId="14" fontId="7" fillId="0" borderId="16" xfId="0" applyNumberFormat="1" applyFont="1" applyBorder="1" applyAlignment="1">
      <alignment horizontal="center"/>
    </xf>
    <xf numFmtId="3" fontId="16" fillId="0" borderId="36" xfId="0" applyNumberFormat="1" applyFont="1" applyBorder="1" applyAlignment="1">
      <alignment horizontal="center"/>
    </xf>
    <xf numFmtId="14" fontId="7" fillId="0" borderId="0" xfId="0" applyNumberFormat="1" applyFont="1" applyBorder="1" applyAlignment="1">
      <alignment horizontal="center"/>
    </xf>
    <xf numFmtId="3" fontId="16" fillId="0" borderId="0" xfId="0" applyNumberFormat="1" applyFont="1" applyBorder="1" applyAlignment="1">
      <alignment horizontal="center"/>
    </xf>
    <xf numFmtId="14" fontId="18" fillId="0" borderId="37" xfId="0" applyNumberFormat="1" applyFont="1" applyBorder="1" applyAlignment="1">
      <alignment horizontal="center"/>
    </xf>
    <xf numFmtId="3" fontId="18" fillId="0" borderId="38" xfId="0" applyNumberFormat="1" applyFont="1" applyBorder="1" applyAlignment="1">
      <alignment horizontal="center"/>
    </xf>
    <xf numFmtId="3" fontId="18" fillId="0" borderId="39" xfId="0" applyNumberFormat="1" applyFont="1" applyBorder="1" applyAlignment="1">
      <alignment horizontal="center"/>
    </xf>
    <xf numFmtId="0" fontId="18" fillId="0" borderId="40" xfId="0" applyFont="1" applyBorder="1" applyAlignment="1">
      <alignment wrapText="1"/>
    </xf>
    <xf numFmtId="4" fontId="17" fillId="0" borderId="41" xfId="0" applyNumberFormat="1" applyFont="1" applyBorder="1" applyAlignment="1">
      <alignment horizontal="right"/>
    </xf>
    <xf numFmtId="4" fontId="17" fillId="0" borderId="42" xfId="0" applyNumberFormat="1" applyFont="1" applyBorder="1" applyAlignment="1">
      <alignment horizontal="right"/>
    </xf>
    <xf numFmtId="49" fontId="18" fillId="0" borderId="43" xfId="0" applyNumberFormat="1" applyFont="1" applyFill="1" applyBorder="1" applyAlignment="1">
      <alignment horizontal="center" vertical="center" wrapText="1"/>
    </xf>
    <xf numFmtId="4" fontId="18" fillId="0" borderId="44" xfId="0" applyNumberFormat="1" applyFont="1" applyFill="1" applyBorder="1" applyAlignment="1">
      <alignment horizontal="right" vertical="center" wrapText="1"/>
    </xf>
    <xf numFmtId="0" fontId="7" fillId="0" borderId="45" xfId="0" applyFont="1" applyFill="1" applyBorder="1" applyAlignment="1">
      <alignment horizontal="center" vertical="center" wrapText="1"/>
    </xf>
    <xf numFmtId="0" fontId="7" fillId="0" borderId="46" xfId="0" applyFont="1" applyFill="1" applyBorder="1" applyAlignment="1">
      <alignment horizontal="center" vertical="center" wrapText="1"/>
    </xf>
    <xf numFmtId="49" fontId="7" fillId="0" borderId="46" xfId="0" applyNumberFormat="1" applyFont="1" applyFill="1" applyBorder="1" applyAlignment="1">
      <alignment horizontal="center" vertical="center" wrapText="1"/>
    </xf>
    <xf numFmtId="4" fontId="7" fillId="0" borderId="47" xfId="0" applyNumberFormat="1" applyFont="1" applyFill="1" applyBorder="1" applyAlignment="1">
      <alignment horizontal="right" vertical="center" wrapText="1"/>
    </xf>
    <xf numFmtId="49" fontId="7" fillId="0" borderId="48" xfId="0" applyNumberFormat="1" applyFont="1" applyFill="1" applyBorder="1" applyAlignment="1">
      <alignment horizontal="center" vertical="center" wrapText="1"/>
    </xf>
    <xf numFmtId="4" fontId="7" fillId="0" borderId="49" xfId="0" applyNumberFormat="1" applyFont="1" applyFill="1" applyBorder="1" applyAlignment="1">
      <alignment horizontal="right" vertical="center" wrapText="1"/>
    </xf>
    <xf numFmtId="49" fontId="18" fillId="0" borderId="50" xfId="0" applyNumberFormat="1" applyFont="1" applyFill="1" applyBorder="1" applyAlignment="1">
      <alignment horizontal="center" vertical="center" wrapText="1"/>
    </xf>
    <xf numFmtId="4" fontId="18" fillId="0" borderId="51" xfId="0" applyNumberFormat="1" applyFont="1" applyFill="1" applyBorder="1" applyAlignment="1">
      <alignment horizontal="right" vertical="center" wrapText="1"/>
    </xf>
    <xf numFmtId="49" fontId="7" fillId="0" borderId="52" xfId="0" applyNumberFormat="1" applyFont="1" applyFill="1" applyBorder="1" applyAlignment="1">
      <alignment horizontal="center" vertical="center" wrapText="1"/>
    </xf>
    <xf numFmtId="4" fontId="7" fillId="0" borderId="53" xfId="0" applyNumberFormat="1" applyFont="1" applyFill="1" applyBorder="1" applyAlignment="1">
      <alignment horizontal="right" vertical="center" wrapText="1"/>
    </xf>
    <xf numFmtId="49" fontId="7" fillId="0" borderId="46" xfId="0" applyNumberFormat="1" applyFont="1" applyFill="1" applyBorder="1" applyAlignment="1">
      <alignment horizontal="center" vertical="center" wrapText="1"/>
    </xf>
    <xf numFmtId="4" fontId="7" fillId="0" borderId="47" xfId="0" applyNumberFormat="1" applyFont="1" applyFill="1" applyBorder="1" applyAlignment="1">
      <alignment horizontal="right" vertical="center" wrapText="1"/>
    </xf>
    <xf numFmtId="49" fontId="7" fillId="0" borderId="54" xfId="0" applyNumberFormat="1" applyFont="1" applyFill="1" applyBorder="1" applyAlignment="1">
      <alignment horizontal="center" vertical="center" wrapText="1"/>
    </xf>
    <xf numFmtId="4" fontId="7" fillId="0" borderId="55" xfId="0" applyNumberFormat="1" applyFont="1" applyFill="1" applyBorder="1" applyAlignment="1">
      <alignment horizontal="right" vertical="center" wrapText="1"/>
    </xf>
    <xf numFmtId="49" fontId="18" fillId="0" borderId="56" xfId="0" applyNumberFormat="1" applyFont="1" applyFill="1" applyBorder="1" applyAlignment="1">
      <alignment horizontal="center" vertical="center" wrapText="1"/>
    </xf>
    <xf numFmtId="4" fontId="18" fillId="0" borderId="57" xfId="0" applyNumberFormat="1" applyFont="1" applyFill="1" applyBorder="1" applyAlignment="1">
      <alignment horizontal="right" vertical="center" wrapText="1"/>
    </xf>
    <xf numFmtId="49" fontId="18" fillId="0" borderId="52" xfId="0" applyNumberFormat="1" applyFont="1" applyFill="1" applyBorder="1" applyAlignment="1">
      <alignment horizontal="center" vertical="center" wrapText="1"/>
    </xf>
    <xf numFmtId="49" fontId="18" fillId="0" borderId="46" xfId="0" applyNumberFormat="1" applyFont="1" applyFill="1" applyBorder="1" applyAlignment="1">
      <alignment horizontal="center" vertical="center" wrapText="1"/>
    </xf>
    <xf numFmtId="3" fontId="16" fillId="0" borderId="58" xfId="0" applyNumberFormat="1" applyFont="1" applyFill="1" applyBorder="1" applyAlignment="1">
      <alignment horizontal="center"/>
    </xf>
    <xf numFmtId="49" fontId="7" fillId="0" borderId="52" xfId="0" applyNumberFormat="1" applyFont="1" applyFill="1" applyBorder="1" applyAlignment="1">
      <alignment horizontal="left" vertical="center" wrapText="1"/>
    </xf>
    <xf numFmtId="3" fontId="16" fillId="0" borderId="45" xfId="0" applyNumberFormat="1" applyFont="1" applyFill="1" applyBorder="1" applyAlignment="1">
      <alignment horizontal="center"/>
    </xf>
    <xf numFmtId="49" fontId="7" fillId="0" borderId="46" xfId="0" applyNumberFormat="1" applyFont="1" applyFill="1" applyBorder="1" applyAlignment="1">
      <alignment horizontal="left" vertical="center" wrapText="1"/>
    </xf>
    <xf numFmtId="3" fontId="16" fillId="0" borderId="59" xfId="0" applyNumberFormat="1" applyFont="1" applyFill="1" applyBorder="1" applyAlignment="1">
      <alignment horizontal="center"/>
    </xf>
    <xf numFmtId="49" fontId="7" fillId="0" borderId="54" xfId="0" applyNumberFormat="1" applyFont="1" applyFill="1" applyBorder="1" applyAlignment="1">
      <alignment horizontal="left" vertical="center" wrapText="1"/>
    </xf>
    <xf numFmtId="49" fontId="16" fillId="0" borderId="58" xfId="0" applyNumberFormat="1" applyFont="1" applyFill="1" applyBorder="1" applyAlignment="1">
      <alignment horizontal="left" wrapText="1"/>
    </xf>
    <xf numFmtId="49" fontId="18" fillId="0" borderId="52" xfId="0" applyNumberFormat="1" applyFont="1" applyFill="1" applyBorder="1" applyAlignment="1">
      <alignment horizontal="left" vertical="center" wrapText="1"/>
    </xf>
    <xf numFmtId="49" fontId="16" fillId="0" borderId="59" xfId="0" applyNumberFormat="1" applyFont="1" applyFill="1" applyBorder="1" applyAlignment="1">
      <alignment horizontal="left" wrapText="1"/>
    </xf>
    <xf numFmtId="49" fontId="18" fillId="0" borderId="54" xfId="0" applyNumberFormat="1" applyFont="1" applyFill="1" applyBorder="1" applyAlignment="1">
      <alignment horizontal="left" vertical="center" wrapText="1"/>
    </xf>
    <xf numFmtId="49" fontId="18" fillId="0" borderId="54" xfId="0" applyNumberFormat="1" applyFont="1" applyFill="1" applyBorder="1" applyAlignment="1">
      <alignment horizontal="center" vertical="center" wrapText="1"/>
    </xf>
    <xf numFmtId="49" fontId="16" fillId="0" borderId="60" xfId="0" applyNumberFormat="1" applyFont="1" applyFill="1" applyBorder="1" applyAlignment="1">
      <alignment horizontal="left" wrapText="1"/>
    </xf>
    <xf numFmtId="49" fontId="18" fillId="0" borderId="43" xfId="0" applyNumberFormat="1" applyFont="1" applyFill="1" applyBorder="1" applyAlignment="1">
      <alignment horizontal="left" vertical="center" wrapText="1"/>
    </xf>
    <xf numFmtId="3" fontId="16" fillId="0" borderId="61" xfId="0" applyNumberFormat="1" applyFont="1" applyFill="1" applyBorder="1" applyAlignment="1">
      <alignment horizontal="center"/>
    </xf>
    <xf numFmtId="49" fontId="7" fillId="0" borderId="48" xfId="0" applyNumberFormat="1" applyFont="1" applyFill="1" applyBorder="1" applyAlignment="1">
      <alignment horizontal="left" vertical="center" wrapText="1"/>
    </xf>
    <xf numFmtId="49" fontId="16" fillId="0" borderId="62" xfId="0" applyNumberFormat="1" applyFont="1" applyFill="1" applyBorder="1" applyAlignment="1">
      <alignment horizontal="left" wrapText="1"/>
    </xf>
    <xf numFmtId="49" fontId="18" fillId="0" borderId="50" xfId="0" applyNumberFormat="1" applyFont="1" applyFill="1" applyBorder="1" applyAlignment="1">
      <alignment horizontal="left" vertical="center" wrapText="1"/>
    </xf>
    <xf numFmtId="0" fontId="16" fillId="0" borderId="0" xfId="0" applyFont="1" applyBorder="1" applyAlignment="1">
      <alignment horizontal="left" wrapText="1"/>
    </xf>
    <xf numFmtId="0" fontId="16" fillId="0" borderId="0" xfId="0" applyFont="1" applyBorder="1" applyAlignment="1">
      <alignment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8" fillId="0" borderId="0" xfId="0" applyFont="1" applyFill="1" applyAlignment="1">
      <alignment horizontal="center" wrapText="1"/>
    </xf>
    <xf numFmtId="0" fontId="9" fillId="0" borderId="0" xfId="0" applyFont="1" applyFill="1" applyAlignment="1">
      <alignment/>
    </xf>
    <xf numFmtId="0" fontId="9" fillId="0" borderId="14" xfId="0" applyFont="1" applyFill="1" applyBorder="1" applyAlignment="1">
      <alignment/>
    </xf>
    <xf numFmtId="0" fontId="9" fillId="0" borderId="0" xfId="0" applyFont="1" applyFill="1" applyAlignment="1">
      <alignment horizontal="left" vertical="center"/>
    </xf>
    <xf numFmtId="0" fontId="8" fillId="0" borderId="0" xfId="0" applyFont="1" applyFill="1" applyBorder="1" applyAlignment="1">
      <alignment/>
    </xf>
    <xf numFmtId="0" fontId="18" fillId="0" borderId="0" xfId="0" applyFont="1" applyFill="1" applyAlignment="1">
      <alignment horizontal="left" vertical="center" wrapText="1"/>
    </xf>
    <xf numFmtId="0" fontId="8" fillId="0" borderId="0" xfId="0" applyFont="1" applyFill="1" applyBorder="1" applyAlignment="1">
      <alignment horizontal="right"/>
    </xf>
    <xf numFmtId="0" fontId="8" fillId="0" borderId="0" xfId="0" applyFont="1" applyFill="1" applyAlignment="1">
      <alignment horizontal="right"/>
    </xf>
    <xf numFmtId="0" fontId="8" fillId="0" borderId="0" xfId="0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8" fillId="0" borderId="0" xfId="0" applyFont="1" applyFill="1" applyAlignment="1">
      <alignment horizontal="left" vertical="center"/>
    </xf>
    <xf numFmtId="49" fontId="10" fillId="0" borderId="0" xfId="0" applyNumberFormat="1" applyFont="1" applyFill="1" applyBorder="1" applyAlignment="1">
      <alignment horizontal="center" wrapText="1"/>
    </xf>
    <xf numFmtId="0" fontId="9" fillId="0" borderId="0" xfId="0" applyFont="1" applyFill="1" applyAlignment="1">
      <alignment/>
    </xf>
    <xf numFmtId="0" fontId="9" fillId="0" borderId="14" xfId="0" applyFont="1" applyFill="1" applyBorder="1" applyAlignment="1">
      <alignment horizontal="left" vertical="center"/>
    </xf>
    <xf numFmtId="49" fontId="8" fillId="0" borderId="14" xfId="0" applyNumberFormat="1" applyFont="1" applyFill="1" applyBorder="1" applyAlignment="1">
      <alignment horizontal="center"/>
    </xf>
    <xf numFmtId="0" fontId="9" fillId="0" borderId="14" xfId="0" applyFont="1" applyFill="1" applyBorder="1" applyAlignment="1">
      <alignment horizontal="left"/>
    </xf>
    <xf numFmtId="0" fontId="9" fillId="0" borderId="0" xfId="0" applyFont="1" applyFill="1" applyBorder="1" applyAlignment="1">
      <alignment/>
    </xf>
    <xf numFmtId="0" fontId="8" fillId="0" borderId="15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14" xfId="0" applyFont="1" applyFill="1" applyBorder="1" applyAlignment="1">
      <alignment/>
    </xf>
    <xf numFmtId="0" fontId="9" fillId="0" borderId="16" xfId="0" applyFont="1" applyFill="1" applyBorder="1" applyAlignment="1">
      <alignment horizontal="center" vertical="center"/>
    </xf>
    <xf numFmtId="49" fontId="20" fillId="0" borderId="16" xfId="0" applyNumberFormat="1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 vertical="center"/>
    </xf>
    <xf numFmtId="0" fontId="9" fillId="0" borderId="63" xfId="0" applyFont="1" applyFill="1" applyBorder="1" applyAlignment="1">
      <alignment/>
    </xf>
    <xf numFmtId="49" fontId="13" fillId="0" borderId="64" xfId="0" applyNumberFormat="1" applyFont="1" applyFill="1" applyBorder="1" applyAlignment="1">
      <alignment horizontal="left" vertical="center" wrapText="1"/>
    </xf>
    <xf numFmtId="49" fontId="8" fillId="33" borderId="0" xfId="0" applyNumberFormat="1" applyFont="1" applyFill="1" applyBorder="1" applyAlignment="1">
      <alignment horizontal="left" vertical="center" wrapText="1"/>
    </xf>
    <xf numFmtId="49" fontId="8" fillId="33" borderId="0" xfId="0" applyNumberFormat="1" applyFont="1" applyFill="1" applyBorder="1" applyAlignment="1">
      <alignment horizontal="center"/>
    </xf>
    <xf numFmtId="0" fontId="8" fillId="33" borderId="0" xfId="0" applyFont="1" applyFill="1" applyBorder="1" applyAlignment="1">
      <alignment horizontal="center"/>
    </xf>
    <xf numFmtId="49" fontId="8" fillId="33" borderId="0" xfId="0" applyNumberFormat="1" applyFont="1" applyFill="1" applyBorder="1" applyAlignment="1">
      <alignment horizontal="center" wrapText="1"/>
    </xf>
    <xf numFmtId="0" fontId="9" fillId="33" borderId="0" xfId="0" applyFont="1" applyFill="1" applyBorder="1" applyAlignment="1">
      <alignment horizontal="center"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 vertical="center"/>
    </xf>
    <xf numFmtId="0" fontId="8" fillId="0" borderId="0" xfId="0" applyFont="1" applyFill="1" applyAlignment="1">
      <alignment/>
    </xf>
    <xf numFmtId="0" fontId="8" fillId="0" borderId="65" xfId="0" applyFont="1" applyFill="1" applyBorder="1" applyAlignment="1">
      <alignment horizontal="center"/>
    </xf>
    <xf numFmtId="49" fontId="9" fillId="0" borderId="66" xfId="0" applyNumberFormat="1" applyFont="1" applyFill="1" applyBorder="1" applyAlignment="1">
      <alignment horizontal="center" wrapText="1"/>
    </xf>
    <xf numFmtId="0" fontId="9" fillId="0" borderId="67" xfId="0" applyFont="1" applyFill="1" applyBorder="1" applyAlignment="1">
      <alignment horizontal="center"/>
    </xf>
    <xf numFmtId="0" fontId="9" fillId="0" borderId="68" xfId="0" applyFont="1" applyFill="1" applyBorder="1" applyAlignment="1">
      <alignment horizontal="center"/>
    </xf>
    <xf numFmtId="4" fontId="7" fillId="0" borderId="16" xfId="0" applyNumberFormat="1" applyFont="1" applyFill="1" applyBorder="1" applyAlignment="1">
      <alignment horizontal="right"/>
    </xf>
    <xf numFmtId="4" fontId="7" fillId="0" borderId="23" xfId="0" applyNumberFormat="1" applyFont="1" applyFill="1" applyBorder="1" applyAlignment="1">
      <alignment horizontal="right"/>
    </xf>
    <xf numFmtId="4" fontId="7" fillId="0" borderId="69" xfId="0" applyNumberFormat="1" applyFont="1" applyFill="1" applyBorder="1" applyAlignment="1">
      <alignment horizontal="right"/>
    </xf>
    <xf numFmtId="4" fontId="7" fillId="33" borderId="16" xfId="0" applyNumberFormat="1" applyFont="1" applyFill="1" applyBorder="1" applyAlignment="1">
      <alignment horizontal="right" wrapText="1"/>
    </xf>
    <xf numFmtId="4" fontId="7" fillId="0" borderId="70" xfId="0" applyNumberFormat="1" applyFont="1" applyFill="1" applyBorder="1" applyAlignment="1">
      <alignment horizontal="right"/>
    </xf>
    <xf numFmtId="4" fontId="7" fillId="0" borderId="16" xfId="0" applyNumberFormat="1" applyFont="1" applyFill="1" applyBorder="1" applyAlignment="1">
      <alignment horizontal="center"/>
    </xf>
    <xf numFmtId="4" fontId="7" fillId="0" borderId="23" xfId="0" applyNumberFormat="1" applyFont="1" applyFill="1" applyBorder="1" applyAlignment="1">
      <alignment horizontal="center"/>
    </xf>
    <xf numFmtId="4" fontId="7" fillId="33" borderId="16" xfId="0" applyNumberFormat="1" applyFont="1" applyFill="1" applyBorder="1" applyAlignment="1">
      <alignment horizontal="center"/>
    </xf>
    <xf numFmtId="4" fontId="7" fillId="33" borderId="23" xfId="0" applyNumberFormat="1" applyFont="1" applyFill="1" applyBorder="1" applyAlignment="1">
      <alignment horizontal="center"/>
    </xf>
    <xf numFmtId="4" fontId="7" fillId="33" borderId="16" xfId="0" applyNumberFormat="1" applyFont="1" applyFill="1" applyBorder="1" applyAlignment="1">
      <alignment horizontal="right"/>
    </xf>
    <xf numFmtId="4" fontId="7" fillId="33" borderId="23" xfId="0" applyNumberFormat="1" applyFont="1" applyFill="1" applyBorder="1" applyAlignment="1">
      <alignment horizontal="right"/>
    </xf>
    <xf numFmtId="49" fontId="13" fillId="33" borderId="64" xfId="0" applyNumberFormat="1" applyFont="1" applyFill="1" applyBorder="1" applyAlignment="1">
      <alignment horizontal="left" vertical="center" wrapText="1"/>
    </xf>
    <xf numFmtId="49" fontId="13" fillId="0" borderId="16" xfId="0" applyNumberFormat="1" applyFont="1" applyFill="1" applyBorder="1" applyAlignment="1">
      <alignment horizontal="center"/>
    </xf>
    <xf numFmtId="49" fontId="21" fillId="0" borderId="0" xfId="53" applyNumberFormat="1" applyFont="1">
      <alignment/>
      <protection/>
    </xf>
    <xf numFmtId="0" fontId="13" fillId="0" borderId="16" xfId="0" applyFont="1" applyFill="1" applyBorder="1" applyAlignment="1">
      <alignment horizontal="center"/>
    </xf>
    <xf numFmtId="0" fontId="9" fillId="33" borderId="71" xfId="0" applyFont="1" applyFill="1" applyBorder="1" applyAlignment="1">
      <alignment horizontal="left" vertical="center" wrapText="1"/>
    </xf>
    <xf numFmtId="49" fontId="9" fillId="0" borderId="35" xfId="0" applyNumberFormat="1" applyFont="1" applyFill="1" applyBorder="1" applyAlignment="1">
      <alignment horizontal="center"/>
    </xf>
    <xf numFmtId="0" fontId="9" fillId="0" borderId="35" xfId="0" applyFont="1" applyFill="1" applyBorder="1" applyAlignment="1">
      <alignment horizontal="center"/>
    </xf>
    <xf numFmtId="0" fontId="9" fillId="33" borderId="64" xfId="0" applyFont="1" applyFill="1" applyBorder="1" applyAlignment="1">
      <alignment horizontal="left" vertical="center" wrapText="1"/>
    </xf>
    <xf numFmtId="49" fontId="9" fillId="0" borderId="16" xfId="0" applyNumberFormat="1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49" fontId="9" fillId="0" borderId="72" xfId="0" applyNumberFormat="1" applyFont="1" applyFill="1" applyBorder="1" applyAlignment="1">
      <alignment horizontal="center"/>
    </xf>
    <xf numFmtId="0" fontId="9" fillId="0" borderId="71" xfId="0" applyFont="1" applyFill="1" applyBorder="1" applyAlignment="1">
      <alignment horizontal="left" vertical="center" wrapText="1"/>
    </xf>
    <xf numFmtId="49" fontId="9" fillId="0" borderId="35" xfId="0" applyNumberFormat="1" applyFont="1" applyFill="1" applyBorder="1" applyAlignment="1">
      <alignment horizontal="center" wrapText="1"/>
    </xf>
    <xf numFmtId="49" fontId="9" fillId="0" borderId="36" xfId="0" applyNumberFormat="1" applyFont="1" applyFill="1" applyBorder="1" applyAlignment="1">
      <alignment horizontal="center"/>
    </xf>
    <xf numFmtId="0" fontId="9" fillId="0" borderId="36" xfId="0" applyFont="1" applyFill="1" applyBorder="1" applyAlignment="1">
      <alignment horizontal="center"/>
    </xf>
    <xf numFmtId="49" fontId="13" fillId="0" borderId="16" xfId="0" applyNumberFormat="1" applyFont="1" applyFill="1" applyBorder="1" applyAlignment="1">
      <alignment horizontal="center" wrapText="1"/>
    </xf>
    <xf numFmtId="0" fontId="13" fillId="33" borderId="36" xfId="0" applyFont="1" applyFill="1" applyBorder="1" applyAlignment="1">
      <alignment horizontal="center" wrapText="1"/>
    </xf>
    <xf numFmtId="0" fontId="13" fillId="0" borderId="64" xfId="0" applyFont="1" applyFill="1" applyBorder="1" applyAlignment="1">
      <alignment horizontal="left" vertical="center" wrapText="1"/>
    </xf>
    <xf numFmtId="49" fontId="13" fillId="0" borderId="35" xfId="0" applyNumberFormat="1" applyFont="1" applyFill="1" applyBorder="1" applyAlignment="1">
      <alignment horizontal="center"/>
    </xf>
    <xf numFmtId="49" fontId="13" fillId="0" borderId="36" xfId="0" applyNumberFormat="1" applyFont="1" applyFill="1" applyBorder="1" applyAlignment="1">
      <alignment horizontal="center"/>
    </xf>
    <xf numFmtId="49" fontId="13" fillId="0" borderId="36" xfId="0" applyNumberFormat="1" applyFont="1" applyFill="1" applyBorder="1" applyAlignment="1">
      <alignment horizontal="center" wrapText="1"/>
    </xf>
    <xf numFmtId="49" fontId="9" fillId="0" borderId="64" xfId="0" applyNumberFormat="1" applyFont="1" applyFill="1" applyBorder="1" applyAlignment="1">
      <alignment horizontal="left" vertical="center" wrapText="1"/>
    </xf>
    <xf numFmtId="49" fontId="9" fillId="0" borderId="16" xfId="0" applyNumberFormat="1" applyFont="1" applyFill="1" applyBorder="1" applyAlignment="1">
      <alignment horizontal="center" wrapText="1"/>
    </xf>
    <xf numFmtId="0" fontId="9" fillId="0" borderId="64" xfId="0" applyFont="1" applyFill="1" applyBorder="1" applyAlignment="1">
      <alignment horizontal="left" vertical="center" wrapText="1"/>
    </xf>
    <xf numFmtId="49" fontId="9" fillId="0" borderId="36" xfId="0" applyNumberFormat="1" applyFont="1" applyFill="1" applyBorder="1" applyAlignment="1">
      <alignment horizontal="center" wrapText="1"/>
    </xf>
    <xf numFmtId="49" fontId="13" fillId="33" borderId="36" xfId="0" applyNumberFormat="1" applyFont="1" applyFill="1" applyBorder="1" applyAlignment="1">
      <alignment horizontal="center" wrapText="1"/>
    </xf>
    <xf numFmtId="0" fontId="13" fillId="0" borderId="64" xfId="0" applyNumberFormat="1" applyFont="1" applyFill="1" applyBorder="1" applyAlignment="1">
      <alignment horizontal="left" vertical="center" wrapText="1"/>
    </xf>
    <xf numFmtId="0" fontId="13" fillId="0" borderId="36" xfId="0" applyFont="1" applyFill="1" applyBorder="1" applyAlignment="1">
      <alignment horizontal="center" wrapText="1"/>
    </xf>
    <xf numFmtId="0" fontId="13" fillId="0" borderId="64" xfId="0" applyFont="1" applyFill="1" applyBorder="1" applyAlignment="1">
      <alignment wrapText="1"/>
    </xf>
    <xf numFmtId="49" fontId="13" fillId="0" borderId="72" xfId="0" applyNumberFormat="1" applyFont="1" applyFill="1" applyBorder="1" applyAlignment="1">
      <alignment horizontal="center" wrapText="1"/>
    </xf>
    <xf numFmtId="0" fontId="9" fillId="0" borderId="72" xfId="0" applyFont="1" applyFill="1" applyBorder="1" applyAlignment="1">
      <alignment horizontal="center" wrapText="1"/>
    </xf>
    <xf numFmtId="49" fontId="13" fillId="0" borderId="64" xfId="0" applyNumberFormat="1" applyFont="1" applyFill="1" applyBorder="1" applyAlignment="1">
      <alignment horizontal="left" vertical="center" wrapText="1" indent="1"/>
    </xf>
    <xf numFmtId="49" fontId="13" fillId="0" borderId="35" xfId="0" applyNumberFormat="1" applyFont="1" applyFill="1" applyBorder="1" applyAlignment="1">
      <alignment horizontal="center" wrapText="1"/>
    </xf>
    <xf numFmtId="49" fontId="9" fillId="0" borderId="64" xfId="0" applyNumberFormat="1" applyFont="1" applyFill="1" applyBorder="1" applyAlignment="1">
      <alignment horizontal="left" vertical="center" wrapText="1" indent="1"/>
    </xf>
    <xf numFmtId="49" fontId="9" fillId="0" borderId="64" xfId="0" applyNumberFormat="1" applyFont="1" applyFill="1" applyBorder="1" applyAlignment="1">
      <alignment horizontal="left" vertical="center" wrapText="1" indent="3"/>
    </xf>
    <xf numFmtId="0" fontId="9" fillId="0" borderId="64" xfId="0" applyNumberFormat="1" applyFont="1" applyFill="1" applyBorder="1" applyAlignment="1">
      <alignment horizontal="left" vertical="center" wrapText="1" indent="1"/>
    </xf>
    <xf numFmtId="0" fontId="9" fillId="0" borderId="64" xfId="0" applyNumberFormat="1" applyFont="1" applyFill="1" applyBorder="1" applyAlignment="1" applyProtection="1">
      <alignment horizontal="left" vertical="center" wrapText="1" indent="1"/>
      <protection/>
    </xf>
    <xf numFmtId="0" fontId="9" fillId="0" borderId="64" xfId="0" applyNumberFormat="1" applyFont="1" applyFill="1" applyBorder="1" applyAlignment="1" applyProtection="1">
      <alignment horizontal="left" vertical="center" wrapText="1" indent="3"/>
      <protection/>
    </xf>
    <xf numFmtId="49" fontId="9" fillId="0" borderId="23" xfId="0" applyNumberFormat="1" applyFont="1" applyFill="1" applyBorder="1" applyAlignment="1">
      <alignment horizontal="center"/>
    </xf>
    <xf numFmtId="49" fontId="9" fillId="0" borderId="23" xfId="0" applyNumberFormat="1" applyFont="1" applyFill="1" applyBorder="1" applyAlignment="1">
      <alignment horizontal="center" wrapText="1"/>
    </xf>
    <xf numFmtId="0" fontId="13" fillId="33" borderId="73" xfId="0" applyNumberFormat="1" applyFont="1" applyFill="1" applyBorder="1" applyAlignment="1" applyProtection="1">
      <alignment vertical="center" wrapText="1"/>
      <protection/>
    </xf>
    <xf numFmtId="49" fontId="13" fillId="0" borderId="0" xfId="0" applyNumberFormat="1" applyFont="1" applyFill="1" applyBorder="1" applyAlignment="1">
      <alignment horizontal="left" vertical="center" wrapText="1"/>
    </xf>
    <xf numFmtId="49" fontId="9" fillId="0" borderId="0" xfId="0" applyNumberFormat="1" applyFont="1" applyFill="1" applyBorder="1" applyAlignment="1">
      <alignment horizontal="left" vertical="center" wrapText="1"/>
    </xf>
    <xf numFmtId="49" fontId="22" fillId="0" borderId="0" xfId="0" applyNumberFormat="1" applyFont="1" applyFill="1" applyBorder="1" applyAlignment="1">
      <alignment horizontal="left" vertical="center" wrapText="1"/>
    </xf>
    <xf numFmtId="49" fontId="13" fillId="33" borderId="0" xfId="0" applyNumberFormat="1" applyFont="1" applyFill="1" applyBorder="1" applyAlignment="1">
      <alignment horizontal="left" vertical="center" wrapText="1"/>
    </xf>
    <xf numFmtId="49" fontId="13" fillId="33" borderId="36" xfId="0" applyNumberFormat="1" applyFont="1" applyFill="1" applyBorder="1" applyAlignment="1">
      <alignment horizontal="center"/>
    </xf>
    <xf numFmtId="49" fontId="22" fillId="33" borderId="0" xfId="0" applyNumberFormat="1" applyFont="1" applyFill="1" applyBorder="1" applyAlignment="1">
      <alignment horizontal="left" vertical="center" wrapText="1"/>
    </xf>
    <xf numFmtId="49" fontId="9" fillId="33" borderId="35" xfId="0" applyNumberFormat="1" applyFont="1" applyFill="1" applyBorder="1" applyAlignment="1">
      <alignment horizontal="center"/>
    </xf>
    <xf numFmtId="49" fontId="9" fillId="33" borderId="35" xfId="0" applyNumberFormat="1" applyFont="1" applyFill="1" applyBorder="1" applyAlignment="1">
      <alignment horizontal="center" wrapText="1"/>
    </xf>
    <xf numFmtId="49" fontId="22" fillId="0" borderId="0" xfId="0" applyNumberFormat="1" applyFont="1" applyFill="1" applyBorder="1" applyAlignment="1">
      <alignment horizontal="center" vertical="center" wrapText="1"/>
    </xf>
    <xf numFmtId="49" fontId="9" fillId="33" borderId="36" xfId="0" applyNumberFormat="1" applyFont="1" applyFill="1" applyBorder="1" applyAlignment="1">
      <alignment horizontal="center"/>
    </xf>
    <xf numFmtId="49" fontId="9" fillId="33" borderId="36" xfId="0" applyNumberFormat="1" applyFont="1" applyFill="1" applyBorder="1" applyAlignment="1">
      <alignment horizontal="center" wrapText="1"/>
    </xf>
    <xf numFmtId="49" fontId="9" fillId="33" borderId="0" xfId="0" applyNumberFormat="1" applyFont="1" applyFill="1" applyBorder="1" applyAlignment="1">
      <alignment horizontal="left" vertical="center" wrapText="1"/>
    </xf>
    <xf numFmtId="49" fontId="22" fillId="33" borderId="0" xfId="0" applyNumberFormat="1" applyFont="1" applyFill="1" applyBorder="1" applyAlignment="1">
      <alignment horizontal="center" vertical="center" wrapText="1"/>
    </xf>
    <xf numFmtId="49" fontId="9" fillId="0" borderId="73" xfId="0" applyNumberFormat="1" applyFont="1" applyFill="1" applyBorder="1" applyAlignment="1">
      <alignment horizontal="left" vertical="center" wrapText="1"/>
    </xf>
    <xf numFmtId="49" fontId="9" fillId="0" borderId="70" xfId="0" applyNumberFormat="1" applyFont="1" applyFill="1" applyBorder="1" applyAlignment="1">
      <alignment horizontal="center"/>
    </xf>
    <xf numFmtId="49" fontId="21" fillId="0" borderId="0" xfId="53" applyNumberFormat="1" applyFont="1" applyAlignment="1">
      <alignment/>
      <protection/>
    </xf>
    <xf numFmtId="49" fontId="9" fillId="0" borderId="70" xfId="0" applyNumberFormat="1" applyFont="1" applyFill="1" applyBorder="1" applyAlignment="1">
      <alignment horizontal="center" wrapText="1"/>
    </xf>
    <xf numFmtId="49" fontId="21" fillId="0" borderId="14" xfId="53" applyNumberFormat="1" applyFont="1" applyBorder="1" applyAlignment="1">
      <alignment/>
      <protection/>
    </xf>
    <xf numFmtId="0" fontId="16" fillId="0" borderId="0" xfId="0" applyFont="1" applyAlignment="1">
      <alignment horizontal="right"/>
    </xf>
    <xf numFmtId="0" fontId="16" fillId="0" borderId="0" xfId="0" applyFont="1" applyFill="1" applyAlignment="1">
      <alignment horizontal="right"/>
    </xf>
    <xf numFmtId="0" fontId="17" fillId="0" borderId="0" xfId="0" applyFont="1" applyAlignment="1">
      <alignment horizontal="center" wrapText="1"/>
    </xf>
    <xf numFmtId="0" fontId="8" fillId="0" borderId="0" xfId="0" applyFont="1" applyAlignment="1">
      <alignment horizontal="left"/>
    </xf>
    <xf numFmtId="0" fontId="20" fillId="0" borderId="36" xfId="0" applyFont="1" applyFill="1" applyBorder="1" applyAlignment="1">
      <alignment horizontal="center" vertical="center" wrapText="1"/>
    </xf>
    <xf numFmtId="0" fontId="20" fillId="0" borderId="33" xfId="0" applyFont="1" applyFill="1" applyBorder="1" applyAlignment="1">
      <alignment horizontal="center" vertical="center" wrapText="1"/>
    </xf>
    <xf numFmtId="0" fontId="9" fillId="0" borderId="36" xfId="0" applyFont="1" applyFill="1" applyBorder="1" applyAlignment="1">
      <alignment horizontal="center"/>
    </xf>
    <xf numFmtId="0" fontId="9" fillId="0" borderId="33" xfId="0" applyFont="1" applyFill="1" applyBorder="1" applyAlignment="1">
      <alignment horizontal="center"/>
    </xf>
    <xf numFmtId="0" fontId="18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/>
    </xf>
    <xf numFmtId="49" fontId="13" fillId="0" borderId="0" xfId="0" applyNumberFormat="1" applyFont="1" applyFill="1" applyBorder="1" applyAlignment="1">
      <alignment horizontal="left" wrapText="1"/>
    </xf>
    <xf numFmtId="0" fontId="8" fillId="0" borderId="34" xfId="0" applyFont="1" applyFill="1" applyBorder="1" applyAlignment="1">
      <alignment horizontal="center" vertical="center" wrapText="1"/>
    </xf>
    <xf numFmtId="0" fontId="9" fillId="0" borderId="32" xfId="0" applyFont="1" applyFill="1" applyBorder="1" applyAlignment="1">
      <alignment/>
    </xf>
    <xf numFmtId="0" fontId="9" fillId="0" borderId="74" xfId="0" applyFont="1" applyFill="1" applyBorder="1" applyAlignment="1">
      <alignment/>
    </xf>
    <xf numFmtId="0" fontId="8" fillId="0" borderId="69" xfId="0" applyFont="1" applyFill="1" applyBorder="1" applyAlignment="1">
      <alignment horizontal="center" vertical="center" wrapText="1"/>
    </xf>
    <xf numFmtId="0" fontId="8" fillId="0" borderId="70" xfId="0" applyFont="1" applyFill="1" applyBorder="1" applyAlignment="1">
      <alignment vertical="center"/>
    </xf>
    <xf numFmtId="0" fontId="8" fillId="0" borderId="23" xfId="0" applyFont="1" applyFill="1" applyBorder="1" applyAlignment="1">
      <alignment vertical="center"/>
    </xf>
    <xf numFmtId="0" fontId="8" fillId="0" borderId="32" xfId="0" applyFont="1" applyFill="1" applyBorder="1" applyAlignment="1">
      <alignment/>
    </xf>
    <xf numFmtId="0" fontId="8" fillId="0" borderId="74" xfId="0" applyFont="1" applyFill="1" applyBorder="1" applyAlignment="1">
      <alignment/>
    </xf>
    <xf numFmtId="0" fontId="9" fillId="0" borderId="16" xfId="0" applyFont="1" applyFill="1" applyBorder="1" applyAlignment="1">
      <alignment horizontal="center" wrapText="1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center" wrapText="1"/>
    </xf>
    <xf numFmtId="0" fontId="0" fillId="0" borderId="0" xfId="0" applyAlignment="1">
      <alignment horizontal="left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Тысячи [0]_Лист1" xfId="61"/>
    <cellStyle name="Тысячи_Лист1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84"/>
  <sheetViews>
    <sheetView tabSelected="1" zoomScale="90" zoomScaleNormal="90" zoomScalePageLayoutView="0" workbookViewId="0" topLeftCell="A1">
      <selection activeCell="L4" sqref="L4"/>
    </sheetView>
  </sheetViews>
  <sheetFormatPr defaultColWidth="8.875" defaultRowHeight="12.75"/>
  <cols>
    <col min="1" max="1" width="51.75390625" style="9" customWidth="1"/>
    <col min="2" max="2" width="8.625" style="9" customWidth="1"/>
    <col min="3" max="3" width="20.125" style="9" hidden="1" customWidth="1"/>
    <col min="4" max="4" width="33.625" style="9" customWidth="1"/>
    <col min="5" max="5" width="12.875" style="9" hidden="1" customWidth="1"/>
    <col min="6" max="6" width="2.75390625" style="9" hidden="1" customWidth="1"/>
    <col min="7" max="7" width="13.375" style="9" hidden="1" customWidth="1"/>
    <col min="8" max="8" width="13.25390625" style="9" hidden="1" customWidth="1"/>
    <col min="9" max="11" width="2.875" style="9" hidden="1" customWidth="1"/>
    <col min="12" max="12" width="24.25390625" style="9" customWidth="1"/>
    <col min="13" max="13" width="14.875" style="9" hidden="1" customWidth="1"/>
    <col min="14" max="14" width="3.125" style="9" hidden="1" customWidth="1"/>
    <col min="15" max="15" width="13.875" style="9" hidden="1" customWidth="1"/>
    <col min="16" max="16" width="2.75390625" style="9" hidden="1" customWidth="1"/>
    <col min="17" max="18" width="12.25390625" style="9" hidden="1" customWidth="1"/>
    <col min="19" max="19" width="3.25390625" style="9" hidden="1" customWidth="1"/>
    <col min="20" max="20" width="2.75390625" style="9" hidden="1" customWidth="1"/>
    <col min="21" max="21" width="3.125" style="9" hidden="1" customWidth="1"/>
    <col min="22" max="22" width="22.00390625" style="9" customWidth="1"/>
    <col min="23" max="23" width="14.75390625" style="9" hidden="1" customWidth="1"/>
    <col min="24" max="24" width="11.00390625" style="9" hidden="1" customWidth="1"/>
    <col min="25" max="25" width="19.875" style="9" customWidth="1"/>
    <col min="26" max="16384" width="8.875" style="9" customWidth="1"/>
  </cols>
  <sheetData>
    <row r="1" spans="1:24" ht="18.75">
      <c r="A1" s="6"/>
      <c r="B1" s="7"/>
      <c r="C1" s="7"/>
      <c r="D1" s="7"/>
      <c r="E1" s="7"/>
      <c r="F1" s="7"/>
      <c r="G1" s="7"/>
      <c r="H1" s="7"/>
      <c r="I1" s="7"/>
      <c r="J1" s="7"/>
      <c r="K1" s="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8"/>
      <c r="X1" s="8"/>
    </row>
    <row r="2" spans="1:25" ht="22.5" customHeight="1">
      <c r="A2" s="10"/>
      <c r="B2" s="11"/>
      <c r="C2" s="11"/>
      <c r="D2" s="11"/>
      <c r="E2" s="12"/>
      <c r="F2" s="12"/>
      <c r="G2" s="12"/>
      <c r="H2" s="12"/>
      <c r="I2" s="12"/>
      <c r="J2" s="12"/>
      <c r="K2" s="12"/>
      <c r="L2" s="268" t="s">
        <v>1104</v>
      </c>
      <c r="M2" s="268"/>
      <c r="N2" s="268"/>
      <c r="O2" s="268"/>
      <c r="P2" s="268"/>
      <c r="Q2" s="268"/>
      <c r="R2" s="268"/>
      <c r="S2" s="268"/>
      <c r="T2" s="268"/>
      <c r="U2" s="268"/>
      <c r="V2" s="268"/>
      <c r="W2" s="268"/>
      <c r="X2" s="268"/>
      <c r="Y2" s="268"/>
    </row>
    <row r="3" spans="1:25" ht="24.75" customHeight="1">
      <c r="A3" s="10"/>
      <c r="B3" s="11"/>
      <c r="C3" s="11"/>
      <c r="D3" s="11"/>
      <c r="E3" s="12"/>
      <c r="F3" s="12"/>
      <c r="G3" s="12"/>
      <c r="H3" s="12"/>
      <c r="I3" s="12"/>
      <c r="J3" s="12"/>
      <c r="K3" s="12"/>
      <c r="L3" s="269" t="s">
        <v>82</v>
      </c>
      <c r="M3" s="269"/>
      <c r="N3" s="269"/>
      <c r="O3" s="269"/>
      <c r="P3" s="269"/>
      <c r="Q3" s="269"/>
      <c r="R3" s="269"/>
      <c r="S3" s="269"/>
      <c r="T3" s="269"/>
      <c r="U3" s="269"/>
      <c r="V3" s="269"/>
      <c r="W3" s="269"/>
      <c r="X3" s="269"/>
      <c r="Y3" s="269"/>
    </row>
    <row r="4" spans="1:23" ht="12.75" customHeight="1">
      <c r="A4" s="10"/>
      <c r="B4" s="11"/>
      <c r="C4" s="11"/>
      <c r="D4" s="11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W4" s="13"/>
    </row>
    <row r="5" spans="1:25" ht="49.5" customHeight="1" thickBot="1">
      <c r="A5" s="270" t="s">
        <v>244</v>
      </c>
      <c r="B5" s="270"/>
      <c r="C5" s="270"/>
      <c r="D5" s="270"/>
      <c r="E5" s="270"/>
      <c r="F5" s="270"/>
      <c r="G5" s="270"/>
      <c r="H5" s="270"/>
      <c r="I5" s="270"/>
      <c r="J5" s="270"/>
      <c r="K5" s="270"/>
      <c r="L5" s="270"/>
      <c r="M5" s="270"/>
      <c r="N5" s="270"/>
      <c r="O5" s="270"/>
      <c r="P5" s="270"/>
      <c r="Q5" s="270"/>
      <c r="R5" s="270"/>
      <c r="S5" s="270"/>
      <c r="T5" s="270"/>
      <c r="U5" s="270"/>
      <c r="V5" s="270"/>
      <c r="W5" s="270"/>
      <c r="X5" s="270"/>
      <c r="Y5" s="270"/>
    </row>
    <row r="6" spans="2:24" ht="13.5" customHeight="1" thickBot="1">
      <c r="B6" s="14"/>
      <c r="C6" s="14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W6" s="15"/>
      <c r="X6" s="1" t="s">
        <v>1254</v>
      </c>
    </row>
    <row r="7" spans="2:25" ht="13.5" thickBot="1">
      <c r="B7" s="16"/>
      <c r="C7" s="16"/>
      <c r="E7" s="17"/>
      <c r="F7" s="17"/>
      <c r="G7" s="17"/>
      <c r="H7" s="17"/>
      <c r="I7" s="17"/>
      <c r="J7" s="17"/>
      <c r="K7" s="17"/>
      <c r="L7" s="17"/>
      <c r="M7" s="17" t="s">
        <v>468</v>
      </c>
      <c r="O7" s="17"/>
      <c r="P7" s="17"/>
      <c r="Q7" s="13"/>
      <c r="R7" s="13"/>
      <c r="S7" s="13"/>
      <c r="T7" s="16"/>
      <c r="U7" s="16"/>
      <c r="W7" s="18" t="s">
        <v>1267</v>
      </c>
      <c r="X7" s="2" t="s">
        <v>1268</v>
      </c>
      <c r="Y7" s="1" t="s">
        <v>1254</v>
      </c>
    </row>
    <row r="8" spans="1:25" ht="12.75">
      <c r="A8" s="6"/>
      <c r="B8" s="6"/>
      <c r="C8" s="6"/>
      <c r="D8" s="6"/>
      <c r="E8" s="6"/>
      <c r="F8" s="6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W8" s="20" t="s">
        <v>1261</v>
      </c>
      <c r="X8" s="3" t="s">
        <v>469</v>
      </c>
      <c r="Y8" s="2" t="s">
        <v>1268</v>
      </c>
    </row>
    <row r="9" spans="1:25" ht="12.75">
      <c r="A9" s="271" t="s">
        <v>243</v>
      </c>
      <c r="B9" s="271"/>
      <c r="C9" s="271"/>
      <c r="D9" s="271"/>
      <c r="E9" s="271"/>
      <c r="F9" s="271"/>
      <c r="G9" s="271"/>
      <c r="H9" s="271"/>
      <c r="I9" s="271"/>
      <c r="J9" s="271"/>
      <c r="K9" s="271"/>
      <c r="L9" s="271"/>
      <c r="M9" s="271"/>
      <c r="N9" s="271"/>
      <c r="O9" s="271"/>
      <c r="P9" s="271"/>
      <c r="Q9" s="19"/>
      <c r="R9" s="19"/>
      <c r="S9" s="19"/>
      <c r="T9" s="19"/>
      <c r="U9" s="19"/>
      <c r="W9" s="20" t="s">
        <v>1259</v>
      </c>
      <c r="X9" s="4" t="s">
        <v>1240</v>
      </c>
      <c r="Y9" s="3" t="s">
        <v>469</v>
      </c>
    </row>
    <row r="10" spans="1:25" ht="12.75">
      <c r="A10" s="6" t="s">
        <v>245</v>
      </c>
      <c r="B10" s="6"/>
      <c r="C10" s="6"/>
      <c r="D10" s="6"/>
      <c r="E10" s="6"/>
      <c r="F10" s="6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W10" s="20" t="s">
        <v>1269</v>
      </c>
      <c r="X10" s="4" t="s">
        <v>1240</v>
      </c>
      <c r="Y10" s="4" t="s">
        <v>1240</v>
      </c>
    </row>
    <row r="11" spans="1:25" s="7" customFormat="1" ht="12" thickBot="1">
      <c r="A11" s="6" t="s">
        <v>1271</v>
      </c>
      <c r="B11" s="6"/>
      <c r="C11" s="6"/>
      <c r="D11" s="6"/>
      <c r="E11" s="6"/>
      <c r="F11" s="6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W11" s="20"/>
      <c r="X11" s="5"/>
      <c r="Y11" s="4" t="s">
        <v>1240</v>
      </c>
    </row>
    <row r="12" spans="1:25" ht="13.5" thickBot="1">
      <c r="A12" s="6" t="s">
        <v>1253</v>
      </c>
      <c r="B12" s="6"/>
      <c r="C12" s="6"/>
      <c r="D12" s="6"/>
      <c r="E12" s="6"/>
      <c r="F12" s="6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W12" s="20" t="s">
        <v>1260</v>
      </c>
      <c r="X12" s="5" t="s">
        <v>1252</v>
      </c>
      <c r="Y12" s="5"/>
    </row>
    <row r="13" spans="1:25" ht="15" thickBot="1">
      <c r="A13" s="21"/>
      <c r="B13" s="22"/>
      <c r="C13" s="22"/>
      <c r="D13" s="6"/>
      <c r="G13" s="23"/>
      <c r="H13" s="23"/>
      <c r="I13" s="19"/>
      <c r="J13" s="19"/>
      <c r="L13" s="19"/>
      <c r="M13" s="19"/>
      <c r="N13" s="24" t="s">
        <v>1265</v>
      </c>
      <c r="O13" s="19"/>
      <c r="P13" s="19"/>
      <c r="Q13" s="19"/>
      <c r="R13" s="19"/>
      <c r="S13" s="19"/>
      <c r="T13" s="19"/>
      <c r="U13" s="19"/>
      <c r="W13" s="25"/>
      <c r="X13" s="25"/>
      <c r="Y13" s="5" t="s">
        <v>1252</v>
      </c>
    </row>
    <row r="14" spans="1:24" ht="13.5" thickBot="1">
      <c r="A14" s="45"/>
      <c r="B14" s="45"/>
      <c r="C14" s="45"/>
      <c r="D14" s="46"/>
      <c r="E14" s="46"/>
      <c r="F14" s="46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30"/>
      <c r="X14" s="30"/>
    </row>
    <row r="15" spans="1:25" ht="34.5" customHeight="1" thickTop="1">
      <c r="A15" s="47" t="s">
        <v>1255</v>
      </c>
      <c r="B15" s="48" t="s">
        <v>1249</v>
      </c>
      <c r="C15" s="49" t="s">
        <v>1270</v>
      </c>
      <c r="D15" s="50" t="s">
        <v>870</v>
      </c>
      <c r="E15" s="44" t="s">
        <v>868</v>
      </c>
      <c r="F15" s="44" t="s">
        <v>869</v>
      </c>
      <c r="G15" s="44" t="s">
        <v>868</v>
      </c>
      <c r="H15" s="44" t="s">
        <v>869</v>
      </c>
      <c r="I15" s="44" t="s">
        <v>868</v>
      </c>
      <c r="J15" s="44" t="s">
        <v>869</v>
      </c>
      <c r="K15" s="44" t="s">
        <v>868</v>
      </c>
      <c r="L15" s="44" t="s">
        <v>868</v>
      </c>
      <c r="M15" s="44" t="s">
        <v>868</v>
      </c>
      <c r="N15" s="44" t="s">
        <v>869</v>
      </c>
      <c r="O15" s="44" t="s">
        <v>868</v>
      </c>
      <c r="P15" s="44" t="s">
        <v>869</v>
      </c>
      <c r="Q15" s="44" t="s">
        <v>868</v>
      </c>
      <c r="R15" s="44" t="s">
        <v>869</v>
      </c>
      <c r="S15" s="44" t="s">
        <v>868</v>
      </c>
      <c r="T15" s="44" t="s">
        <v>869</v>
      </c>
      <c r="U15" s="44" t="s">
        <v>868</v>
      </c>
      <c r="V15" s="44" t="s">
        <v>871</v>
      </c>
      <c r="W15" s="44" t="s">
        <v>868</v>
      </c>
      <c r="X15" s="44" t="s">
        <v>869</v>
      </c>
      <c r="Y15" s="51" t="s">
        <v>867</v>
      </c>
    </row>
    <row r="16" spans="1:25" ht="13.5" thickBot="1">
      <c r="A16" s="52">
        <v>1</v>
      </c>
      <c r="B16" s="53">
        <v>2</v>
      </c>
      <c r="C16" s="53" t="s">
        <v>1266</v>
      </c>
      <c r="D16" s="54">
        <v>3</v>
      </c>
      <c r="E16" s="55">
        <v>4</v>
      </c>
      <c r="F16" s="56">
        <v>5</v>
      </c>
      <c r="G16" s="57" t="s">
        <v>1256</v>
      </c>
      <c r="H16" s="57" t="s">
        <v>1257</v>
      </c>
      <c r="I16" s="57" t="s">
        <v>1258</v>
      </c>
      <c r="J16" s="57" t="s">
        <v>1250</v>
      </c>
      <c r="K16" s="57" t="s">
        <v>1251</v>
      </c>
      <c r="L16" s="57">
        <v>4</v>
      </c>
      <c r="M16" s="57" t="s">
        <v>1263</v>
      </c>
      <c r="N16" s="58" t="s">
        <v>1264</v>
      </c>
      <c r="O16" s="58">
        <v>14</v>
      </c>
      <c r="P16" s="58">
        <v>15</v>
      </c>
      <c r="Q16" s="58">
        <v>16</v>
      </c>
      <c r="R16" s="58">
        <v>17</v>
      </c>
      <c r="S16" s="58">
        <v>18</v>
      </c>
      <c r="T16" s="58">
        <v>19</v>
      </c>
      <c r="U16" s="58">
        <v>20</v>
      </c>
      <c r="V16" s="58">
        <v>5</v>
      </c>
      <c r="W16" s="58">
        <v>22</v>
      </c>
      <c r="X16" s="58">
        <v>23</v>
      </c>
      <c r="Y16" s="59">
        <v>6</v>
      </c>
    </row>
    <row r="17" spans="1:25" ht="19.5" thickTop="1">
      <c r="A17" s="60" t="s">
        <v>1273</v>
      </c>
      <c r="B17" s="61">
        <v>10</v>
      </c>
      <c r="C17" s="61" t="s">
        <v>1274</v>
      </c>
      <c r="D17" s="62" t="str">
        <f aca="true" t="shared" si="0" ref="D17:D64">IF(LEFT(C17,5)="000 8","X",C17)</f>
        <v>X</v>
      </c>
      <c r="E17" s="63">
        <v>3103658968.99</v>
      </c>
      <c r="F17" s="64"/>
      <c r="G17" s="65">
        <v>3103658968.99</v>
      </c>
      <c r="H17" s="65">
        <v>81107375.57</v>
      </c>
      <c r="I17" s="65"/>
      <c r="J17" s="65"/>
      <c r="K17" s="65"/>
      <c r="L17" s="65">
        <v>2272015614.68</v>
      </c>
      <c r="M17" s="65">
        <v>912750729.88</v>
      </c>
      <c r="N17" s="65"/>
      <c r="O17" s="65">
        <v>1410857950.73</v>
      </c>
      <c r="P17" s="65"/>
      <c r="Q17" s="65">
        <v>1410857950.73</v>
      </c>
      <c r="R17" s="65">
        <v>41669366.47</v>
      </c>
      <c r="S17" s="65"/>
      <c r="T17" s="65"/>
      <c r="U17" s="65"/>
      <c r="V17" s="65">
        <v>1100663009.76</v>
      </c>
      <c r="W17" s="66">
        <v>351864307.44</v>
      </c>
      <c r="X17" s="66"/>
      <c r="Y17" s="65">
        <f>L17-V17</f>
        <v>1171352604.9199998</v>
      </c>
    </row>
    <row r="18" spans="1:25" ht="37.5">
      <c r="A18" s="67" t="s">
        <v>1275</v>
      </c>
      <c r="B18" s="68"/>
      <c r="C18" s="68" t="s">
        <v>1276</v>
      </c>
      <c r="D18" s="69" t="str">
        <f t="shared" si="0"/>
        <v>000 1 00 00000 00 0000 000</v>
      </c>
      <c r="E18" s="70">
        <v>1298276138.41</v>
      </c>
      <c r="F18" s="71"/>
      <c r="G18" s="72">
        <v>1298276138.41</v>
      </c>
      <c r="H18" s="72">
        <v>119350</v>
      </c>
      <c r="I18" s="72"/>
      <c r="J18" s="72"/>
      <c r="K18" s="72"/>
      <c r="L18" s="72">
        <v>650906055.6</v>
      </c>
      <c r="M18" s="72">
        <v>647489432.81</v>
      </c>
      <c r="N18" s="72"/>
      <c r="O18" s="72">
        <v>597188085.68</v>
      </c>
      <c r="P18" s="72"/>
      <c r="Q18" s="72">
        <v>597188085.68</v>
      </c>
      <c r="R18" s="72">
        <v>85649.97</v>
      </c>
      <c r="S18" s="72"/>
      <c r="T18" s="72"/>
      <c r="U18" s="72"/>
      <c r="V18" s="72">
        <v>347989627.56</v>
      </c>
      <c r="W18" s="73">
        <v>249284108.09</v>
      </c>
      <c r="X18" s="73"/>
      <c r="Y18" s="72">
        <f aca="true" t="shared" si="1" ref="Y18:Y81">L18-V18</f>
        <v>302916428.04</v>
      </c>
    </row>
    <row r="19" spans="1:25" ht="18.75">
      <c r="A19" s="38" t="s">
        <v>1277</v>
      </c>
      <c r="B19" s="39"/>
      <c r="C19" s="39" t="s">
        <v>1278</v>
      </c>
      <c r="D19" s="40" t="str">
        <f t="shared" si="0"/>
        <v>000 1 01 00000 00 0000 000</v>
      </c>
      <c r="E19" s="41">
        <v>542770241.84</v>
      </c>
      <c r="F19" s="42"/>
      <c r="G19" s="43">
        <v>542770241.84</v>
      </c>
      <c r="H19" s="43"/>
      <c r="I19" s="43"/>
      <c r="J19" s="43"/>
      <c r="K19" s="43"/>
      <c r="L19" s="43">
        <v>420911000</v>
      </c>
      <c r="M19" s="43">
        <v>121859241.84</v>
      </c>
      <c r="N19" s="43"/>
      <c r="O19" s="43">
        <v>262997388.49</v>
      </c>
      <c r="P19" s="43"/>
      <c r="Q19" s="43">
        <v>262997388.49</v>
      </c>
      <c r="R19" s="43"/>
      <c r="S19" s="43"/>
      <c r="T19" s="43"/>
      <c r="U19" s="43"/>
      <c r="V19" s="43">
        <v>199779048.9</v>
      </c>
      <c r="W19" s="32">
        <v>63218339.59</v>
      </c>
      <c r="X19" s="32"/>
      <c r="Y19" s="43">
        <f t="shared" si="1"/>
        <v>221131951.1</v>
      </c>
    </row>
    <row r="20" spans="1:25" ht="18.75">
      <c r="A20" s="38" t="s">
        <v>1279</v>
      </c>
      <c r="B20" s="39"/>
      <c r="C20" s="39" t="s">
        <v>1280</v>
      </c>
      <c r="D20" s="40" t="str">
        <f t="shared" si="0"/>
        <v>000 1 01 02000 01 0000 110</v>
      </c>
      <c r="E20" s="41">
        <v>542770241.84</v>
      </c>
      <c r="F20" s="42"/>
      <c r="G20" s="43">
        <v>542770241.84</v>
      </c>
      <c r="H20" s="43"/>
      <c r="I20" s="43"/>
      <c r="J20" s="43"/>
      <c r="K20" s="43"/>
      <c r="L20" s="43">
        <v>420911000</v>
      </c>
      <c r="M20" s="43">
        <v>121859241.84</v>
      </c>
      <c r="N20" s="43"/>
      <c r="O20" s="43">
        <v>262997388.49</v>
      </c>
      <c r="P20" s="43"/>
      <c r="Q20" s="43">
        <v>262997388.49</v>
      </c>
      <c r="R20" s="43"/>
      <c r="S20" s="43"/>
      <c r="T20" s="43"/>
      <c r="U20" s="43"/>
      <c r="V20" s="43">
        <v>199779048.9</v>
      </c>
      <c r="W20" s="32">
        <v>63218339.59</v>
      </c>
      <c r="X20" s="32"/>
      <c r="Y20" s="43">
        <f t="shared" si="1"/>
        <v>221131951.1</v>
      </c>
    </row>
    <row r="21" spans="1:25" ht="150">
      <c r="A21" s="38" t="s">
        <v>1281</v>
      </c>
      <c r="B21" s="39"/>
      <c r="C21" s="39" t="s">
        <v>1282</v>
      </c>
      <c r="D21" s="40" t="str">
        <f t="shared" si="0"/>
        <v>000 1 01 02010 01 0000 110</v>
      </c>
      <c r="E21" s="41">
        <v>537719221.84</v>
      </c>
      <c r="F21" s="42"/>
      <c r="G21" s="43">
        <v>537719221.84</v>
      </c>
      <c r="H21" s="43"/>
      <c r="I21" s="43"/>
      <c r="J21" s="43"/>
      <c r="K21" s="43"/>
      <c r="L21" s="43">
        <v>416561000</v>
      </c>
      <c r="M21" s="43">
        <v>121158221.84</v>
      </c>
      <c r="N21" s="43"/>
      <c r="O21" s="43">
        <v>260774844.75</v>
      </c>
      <c r="P21" s="43"/>
      <c r="Q21" s="43">
        <v>260774844.75</v>
      </c>
      <c r="R21" s="43"/>
      <c r="S21" s="43"/>
      <c r="T21" s="43"/>
      <c r="U21" s="43"/>
      <c r="V21" s="43">
        <v>198013148.89</v>
      </c>
      <c r="W21" s="32">
        <v>62761695.86</v>
      </c>
      <c r="X21" s="32"/>
      <c r="Y21" s="43">
        <f t="shared" si="1"/>
        <v>218547851.11</v>
      </c>
    </row>
    <row r="22" spans="1:25" ht="206.25">
      <c r="A22" s="38" t="s">
        <v>1283</v>
      </c>
      <c r="B22" s="39"/>
      <c r="C22" s="39" t="s">
        <v>1284</v>
      </c>
      <c r="D22" s="40" t="str">
        <f t="shared" si="0"/>
        <v>000 1 01 02020 01 0000 110</v>
      </c>
      <c r="E22" s="41">
        <v>2133220</v>
      </c>
      <c r="F22" s="42"/>
      <c r="G22" s="43">
        <v>2133220</v>
      </c>
      <c r="H22" s="43"/>
      <c r="I22" s="43"/>
      <c r="J22" s="43"/>
      <c r="K22" s="43"/>
      <c r="L22" s="43">
        <v>1660000</v>
      </c>
      <c r="M22" s="43">
        <v>473220</v>
      </c>
      <c r="N22" s="43"/>
      <c r="O22" s="43">
        <v>662906.44</v>
      </c>
      <c r="P22" s="43"/>
      <c r="Q22" s="43">
        <v>662906.44</v>
      </c>
      <c r="R22" s="43"/>
      <c r="S22" s="43"/>
      <c r="T22" s="43"/>
      <c r="U22" s="43"/>
      <c r="V22" s="43">
        <v>503362.13</v>
      </c>
      <c r="W22" s="32">
        <v>159544.31</v>
      </c>
      <c r="X22" s="32"/>
      <c r="Y22" s="43">
        <f t="shared" si="1"/>
        <v>1156637.87</v>
      </c>
    </row>
    <row r="23" spans="1:25" ht="93.75">
      <c r="A23" s="38" t="s">
        <v>1285</v>
      </c>
      <c r="B23" s="39"/>
      <c r="C23" s="39" t="s">
        <v>1286</v>
      </c>
      <c r="D23" s="40" t="str">
        <f t="shared" si="0"/>
        <v>000 1 01 02030 01 0000 110</v>
      </c>
      <c r="E23" s="41">
        <v>2517800</v>
      </c>
      <c r="F23" s="42"/>
      <c r="G23" s="43">
        <v>2517800</v>
      </c>
      <c r="H23" s="43"/>
      <c r="I23" s="43"/>
      <c r="J23" s="43"/>
      <c r="K23" s="43"/>
      <c r="L23" s="43">
        <v>2290000</v>
      </c>
      <c r="M23" s="43">
        <v>227800</v>
      </c>
      <c r="N23" s="43"/>
      <c r="O23" s="43">
        <v>1234447.8</v>
      </c>
      <c r="P23" s="43"/>
      <c r="Q23" s="43">
        <v>1234447.8</v>
      </c>
      <c r="R23" s="43"/>
      <c r="S23" s="43"/>
      <c r="T23" s="43"/>
      <c r="U23" s="43"/>
      <c r="V23" s="43">
        <v>937348.38</v>
      </c>
      <c r="W23" s="32">
        <v>297099.42</v>
      </c>
      <c r="X23" s="32"/>
      <c r="Y23" s="43">
        <f t="shared" si="1"/>
        <v>1352651.62</v>
      </c>
    </row>
    <row r="24" spans="1:25" ht="168.75">
      <c r="A24" s="38" t="s">
        <v>1287</v>
      </c>
      <c r="B24" s="39"/>
      <c r="C24" s="39" t="s">
        <v>1288</v>
      </c>
      <c r="D24" s="40" t="str">
        <f t="shared" si="0"/>
        <v>000 1 01 02040 01 0000 110</v>
      </c>
      <c r="E24" s="41">
        <v>400000</v>
      </c>
      <c r="F24" s="42"/>
      <c r="G24" s="43">
        <v>400000</v>
      </c>
      <c r="H24" s="43"/>
      <c r="I24" s="43"/>
      <c r="J24" s="43"/>
      <c r="K24" s="43"/>
      <c r="L24" s="43">
        <v>400000</v>
      </c>
      <c r="M24" s="43"/>
      <c r="N24" s="43"/>
      <c r="O24" s="43">
        <v>325189.5</v>
      </c>
      <c r="P24" s="43"/>
      <c r="Q24" s="43">
        <v>325189.5</v>
      </c>
      <c r="R24" s="43"/>
      <c r="S24" s="43"/>
      <c r="T24" s="43"/>
      <c r="U24" s="43"/>
      <c r="V24" s="43">
        <v>325189.5</v>
      </c>
      <c r="W24" s="32"/>
      <c r="X24" s="32"/>
      <c r="Y24" s="43">
        <f t="shared" si="1"/>
        <v>74810.5</v>
      </c>
    </row>
    <row r="25" spans="1:25" ht="18.75">
      <c r="A25" s="38" t="s">
        <v>1289</v>
      </c>
      <c r="B25" s="39"/>
      <c r="C25" s="39" t="s">
        <v>1290</v>
      </c>
      <c r="D25" s="40" t="str">
        <f t="shared" si="0"/>
        <v>000 1 05 00000 00 0000 000</v>
      </c>
      <c r="E25" s="41">
        <v>59646840</v>
      </c>
      <c r="F25" s="42"/>
      <c r="G25" s="43">
        <v>59646840</v>
      </c>
      <c r="H25" s="43"/>
      <c r="I25" s="43"/>
      <c r="J25" s="43"/>
      <c r="K25" s="43"/>
      <c r="L25" s="43">
        <v>59638500</v>
      </c>
      <c r="M25" s="43">
        <v>8340</v>
      </c>
      <c r="N25" s="43"/>
      <c r="O25" s="43">
        <v>27529808.8</v>
      </c>
      <c r="P25" s="43"/>
      <c r="Q25" s="43">
        <v>27529808.8</v>
      </c>
      <c r="R25" s="43"/>
      <c r="S25" s="43"/>
      <c r="T25" s="43"/>
      <c r="U25" s="43"/>
      <c r="V25" s="43">
        <v>27519464.18</v>
      </c>
      <c r="W25" s="32">
        <v>10344.62</v>
      </c>
      <c r="X25" s="32"/>
      <c r="Y25" s="43">
        <f t="shared" si="1"/>
        <v>32119035.82</v>
      </c>
    </row>
    <row r="26" spans="1:25" ht="37.5">
      <c r="A26" s="38" t="s">
        <v>1291</v>
      </c>
      <c r="B26" s="39"/>
      <c r="C26" s="39" t="s">
        <v>1292</v>
      </c>
      <c r="D26" s="40" t="str">
        <f t="shared" si="0"/>
        <v>000 1 05 01000 00 0000 110</v>
      </c>
      <c r="E26" s="41">
        <v>14000000</v>
      </c>
      <c r="F26" s="42"/>
      <c r="G26" s="43">
        <v>14000000</v>
      </c>
      <c r="H26" s="43"/>
      <c r="I26" s="43"/>
      <c r="J26" s="43"/>
      <c r="K26" s="43"/>
      <c r="L26" s="43">
        <v>14000000</v>
      </c>
      <c r="M26" s="43"/>
      <c r="N26" s="43"/>
      <c r="O26" s="43">
        <v>8587499.47</v>
      </c>
      <c r="P26" s="43"/>
      <c r="Q26" s="43">
        <v>8587499.47</v>
      </c>
      <c r="R26" s="43"/>
      <c r="S26" s="43"/>
      <c r="T26" s="43"/>
      <c r="U26" s="43"/>
      <c r="V26" s="43">
        <v>8587499.47</v>
      </c>
      <c r="W26" s="32"/>
      <c r="X26" s="32"/>
      <c r="Y26" s="43">
        <f t="shared" si="1"/>
        <v>5412500.529999999</v>
      </c>
    </row>
    <row r="27" spans="1:25" ht="56.25">
      <c r="A27" s="38" t="s">
        <v>1293</v>
      </c>
      <c r="B27" s="39"/>
      <c r="C27" s="39" t="s">
        <v>1294</v>
      </c>
      <c r="D27" s="40" t="str">
        <f t="shared" si="0"/>
        <v>000 1 05 01010 01 0000 110</v>
      </c>
      <c r="E27" s="41">
        <v>9250000</v>
      </c>
      <c r="F27" s="42"/>
      <c r="G27" s="43">
        <v>9250000</v>
      </c>
      <c r="H27" s="43"/>
      <c r="I27" s="43"/>
      <c r="J27" s="43"/>
      <c r="K27" s="43"/>
      <c r="L27" s="43">
        <v>9250000</v>
      </c>
      <c r="M27" s="43"/>
      <c r="N27" s="43"/>
      <c r="O27" s="43">
        <v>4854539.74</v>
      </c>
      <c r="P27" s="43"/>
      <c r="Q27" s="43">
        <v>4854539.74</v>
      </c>
      <c r="R27" s="43"/>
      <c r="S27" s="43"/>
      <c r="T27" s="43"/>
      <c r="U27" s="43"/>
      <c r="V27" s="43">
        <v>4854539.74</v>
      </c>
      <c r="W27" s="32"/>
      <c r="X27" s="32"/>
      <c r="Y27" s="43">
        <f t="shared" si="1"/>
        <v>4395460.26</v>
      </c>
    </row>
    <row r="28" spans="1:25" ht="56.25">
      <c r="A28" s="38" t="s">
        <v>1293</v>
      </c>
      <c r="B28" s="39"/>
      <c r="C28" s="39" t="s">
        <v>1295</v>
      </c>
      <c r="D28" s="40" t="str">
        <f t="shared" si="0"/>
        <v>000 1 05 01011 01 0000 110</v>
      </c>
      <c r="E28" s="41">
        <v>9250000</v>
      </c>
      <c r="F28" s="42"/>
      <c r="G28" s="43">
        <v>9250000</v>
      </c>
      <c r="H28" s="43"/>
      <c r="I28" s="43"/>
      <c r="J28" s="43"/>
      <c r="K28" s="43"/>
      <c r="L28" s="43">
        <v>9250000</v>
      </c>
      <c r="M28" s="43"/>
      <c r="N28" s="43"/>
      <c r="O28" s="43">
        <v>4867963.81</v>
      </c>
      <c r="P28" s="43"/>
      <c r="Q28" s="43">
        <v>4867963.81</v>
      </c>
      <c r="R28" s="43"/>
      <c r="S28" s="43"/>
      <c r="T28" s="43"/>
      <c r="U28" s="43"/>
      <c r="V28" s="43">
        <v>4867963.81</v>
      </c>
      <c r="W28" s="32"/>
      <c r="X28" s="32"/>
      <c r="Y28" s="43">
        <f t="shared" si="1"/>
        <v>4382036.19</v>
      </c>
    </row>
    <row r="29" spans="1:25" ht="93.75">
      <c r="A29" s="38" t="s">
        <v>1296</v>
      </c>
      <c r="B29" s="39"/>
      <c r="C29" s="39" t="s">
        <v>1297</v>
      </c>
      <c r="D29" s="40" t="str">
        <f t="shared" si="0"/>
        <v>000 1 05 01012 01 0000 110</v>
      </c>
      <c r="E29" s="41"/>
      <c r="F29" s="42"/>
      <c r="G29" s="43"/>
      <c r="H29" s="43"/>
      <c r="I29" s="43"/>
      <c r="J29" s="43"/>
      <c r="K29" s="43"/>
      <c r="L29" s="43"/>
      <c r="M29" s="43"/>
      <c r="N29" s="43"/>
      <c r="O29" s="43">
        <v>-13424.07</v>
      </c>
      <c r="P29" s="43"/>
      <c r="Q29" s="43">
        <v>-13424.07</v>
      </c>
      <c r="R29" s="43"/>
      <c r="S29" s="43"/>
      <c r="T29" s="43"/>
      <c r="U29" s="43"/>
      <c r="V29" s="43">
        <v>-13424.07</v>
      </c>
      <c r="W29" s="32"/>
      <c r="X29" s="32"/>
      <c r="Y29" s="43">
        <f t="shared" si="1"/>
        <v>13424.07</v>
      </c>
    </row>
    <row r="30" spans="1:25" ht="75">
      <c r="A30" s="38" t="s">
        <v>1298</v>
      </c>
      <c r="B30" s="39"/>
      <c r="C30" s="39" t="s">
        <v>1299</v>
      </c>
      <c r="D30" s="40" t="str">
        <f t="shared" si="0"/>
        <v>000 1 05 01020 01 0000 110</v>
      </c>
      <c r="E30" s="41">
        <v>2550000</v>
      </c>
      <c r="F30" s="42"/>
      <c r="G30" s="43">
        <v>2550000</v>
      </c>
      <c r="H30" s="43"/>
      <c r="I30" s="43"/>
      <c r="J30" s="43"/>
      <c r="K30" s="43"/>
      <c r="L30" s="43">
        <v>2550000</v>
      </c>
      <c r="M30" s="43"/>
      <c r="N30" s="43"/>
      <c r="O30" s="43">
        <v>1883871.93</v>
      </c>
      <c r="P30" s="43"/>
      <c r="Q30" s="43">
        <v>1883871.93</v>
      </c>
      <c r="R30" s="43"/>
      <c r="S30" s="43"/>
      <c r="T30" s="43"/>
      <c r="U30" s="43"/>
      <c r="V30" s="43">
        <v>1883871.93</v>
      </c>
      <c r="W30" s="32"/>
      <c r="X30" s="32"/>
      <c r="Y30" s="43">
        <f t="shared" si="1"/>
        <v>666128.0700000001</v>
      </c>
    </row>
    <row r="31" spans="1:25" ht="75">
      <c r="A31" s="38" t="s">
        <v>1298</v>
      </c>
      <c r="B31" s="39"/>
      <c r="C31" s="39" t="s">
        <v>1300</v>
      </c>
      <c r="D31" s="40" t="str">
        <f t="shared" si="0"/>
        <v>000 1 05 01021 01 0000 110</v>
      </c>
      <c r="E31" s="41">
        <v>2550000</v>
      </c>
      <c r="F31" s="42"/>
      <c r="G31" s="43">
        <v>2550000</v>
      </c>
      <c r="H31" s="43"/>
      <c r="I31" s="43"/>
      <c r="J31" s="43"/>
      <c r="K31" s="43"/>
      <c r="L31" s="43">
        <v>2550000</v>
      </c>
      <c r="M31" s="43"/>
      <c r="N31" s="43"/>
      <c r="O31" s="43">
        <v>1904512.85</v>
      </c>
      <c r="P31" s="43"/>
      <c r="Q31" s="43">
        <v>1904512.85</v>
      </c>
      <c r="R31" s="43"/>
      <c r="S31" s="43"/>
      <c r="T31" s="43"/>
      <c r="U31" s="43"/>
      <c r="V31" s="43">
        <v>1904512.85</v>
      </c>
      <c r="W31" s="32"/>
      <c r="X31" s="32"/>
      <c r="Y31" s="43">
        <f t="shared" si="1"/>
        <v>645487.1499999999</v>
      </c>
    </row>
    <row r="32" spans="1:25" ht="112.5">
      <c r="A32" s="38" t="s">
        <v>1301</v>
      </c>
      <c r="B32" s="39"/>
      <c r="C32" s="39" t="s">
        <v>1302</v>
      </c>
      <c r="D32" s="40" t="str">
        <f t="shared" si="0"/>
        <v>000 1 05 01022 01 0000 110</v>
      </c>
      <c r="E32" s="41"/>
      <c r="F32" s="42"/>
      <c r="G32" s="43"/>
      <c r="H32" s="43"/>
      <c r="I32" s="43"/>
      <c r="J32" s="43"/>
      <c r="K32" s="43"/>
      <c r="L32" s="43"/>
      <c r="M32" s="43"/>
      <c r="N32" s="43"/>
      <c r="O32" s="43">
        <v>-20640.92</v>
      </c>
      <c r="P32" s="43"/>
      <c r="Q32" s="43">
        <v>-20640.92</v>
      </c>
      <c r="R32" s="43"/>
      <c r="S32" s="43"/>
      <c r="T32" s="43"/>
      <c r="U32" s="43"/>
      <c r="V32" s="43">
        <v>-20640.92</v>
      </c>
      <c r="W32" s="32"/>
      <c r="X32" s="32"/>
      <c r="Y32" s="43">
        <f t="shared" si="1"/>
        <v>20640.92</v>
      </c>
    </row>
    <row r="33" spans="1:25" ht="56.25">
      <c r="A33" s="38" t="s">
        <v>1303</v>
      </c>
      <c r="B33" s="39"/>
      <c r="C33" s="39" t="s">
        <v>1304</v>
      </c>
      <c r="D33" s="40" t="str">
        <f t="shared" si="0"/>
        <v>000 1 05 01050 01 0000 110</v>
      </c>
      <c r="E33" s="41">
        <v>2200000</v>
      </c>
      <c r="F33" s="42"/>
      <c r="G33" s="43">
        <v>2200000</v>
      </c>
      <c r="H33" s="43"/>
      <c r="I33" s="43"/>
      <c r="J33" s="43"/>
      <c r="K33" s="43"/>
      <c r="L33" s="43">
        <v>2200000</v>
      </c>
      <c r="M33" s="43"/>
      <c r="N33" s="43"/>
      <c r="O33" s="43">
        <v>1849087.8</v>
      </c>
      <c r="P33" s="43"/>
      <c r="Q33" s="43">
        <v>1849087.8</v>
      </c>
      <c r="R33" s="43"/>
      <c r="S33" s="43"/>
      <c r="T33" s="43"/>
      <c r="U33" s="43"/>
      <c r="V33" s="43">
        <v>1849087.8</v>
      </c>
      <c r="W33" s="32"/>
      <c r="X33" s="32"/>
      <c r="Y33" s="43">
        <f t="shared" si="1"/>
        <v>350912.19999999995</v>
      </c>
    </row>
    <row r="34" spans="1:25" ht="37.5">
      <c r="A34" s="38" t="s">
        <v>1305</v>
      </c>
      <c r="B34" s="39"/>
      <c r="C34" s="39" t="s">
        <v>1306</v>
      </c>
      <c r="D34" s="40" t="str">
        <f t="shared" si="0"/>
        <v>000 1 05 02000 02 0000 110</v>
      </c>
      <c r="E34" s="41">
        <v>45628000</v>
      </c>
      <c r="F34" s="42"/>
      <c r="G34" s="43">
        <v>45628000</v>
      </c>
      <c r="H34" s="43"/>
      <c r="I34" s="43"/>
      <c r="J34" s="43"/>
      <c r="K34" s="43"/>
      <c r="L34" s="43">
        <v>45628000</v>
      </c>
      <c r="M34" s="43"/>
      <c r="N34" s="43"/>
      <c r="O34" s="43">
        <v>18921620.09</v>
      </c>
      <c r="P34" s="43"/>
      <c r="Q34" s="43">
        <v>18921620.09</v>
      </c>
      <c r="R34" s="43"/>
      <c r="S34" s="43"/>
      <c r="T34" s="43"/>
      <c r="U34" s="43"/>
      <c r="V34" s="43">
        <v>18921620.09</v>
      </c>
      <c r="W34" s="32"/>
      <c r="X34" s="32"/>
      <c r="Y34" s="43">
        <f t="shared" si="1"/>
        <v>26706379.91</v>
      </c>
    </row>
    <row r="35" spans="1:25" ht="37.5">
      <c r="A35" s="38" t="s">
        <v>1305</v>
      </c>
      <c r="B35" s="39"/>
      <c r="C35" s="39" t="s">
        <v>1307</v>
      </c>
      <c r="D35" s="40" t="str">
        <f t="shared" si="0"/>
        <v>000 1 05 02010 02 0000 110</v>
      </c>
      <c r="E35" s="41">
        <v>45328000</v>
      </c>
      <c r="F35" s="42"/>
      <c r="G35" s="43">
        <v>45328000</v>
      </c>
      <c r="H35" s="43"/>
      <c r="I35" s="43"/>
      <c r="J35" s="43"/>
      <c r="K35" s="43"/>
      <c r="L35" s="43">
        <v>45328000</v>
      </c>
      <c r="M35" s="43"/>
      <c r="N35" s="43"/>
      <c r="O35" s="43">
        <v>18770841.09</v>
      </c>
      <c r="P35" s="43"/>
      <c r="Q35" s="43">
        <v>18770841.09</v>
      </c>
      <c r="R35" s="43"/>
      <c r="S35" s="43"/>
      <c r="T35" s="43"/>
      <c r="U35" s="43"/>
      <c r="V35" s="43">
        <v>18770841.09</v>
      </c>
      <c r="W35" s="32"/>
      <c r="X35" s="32"/>
      <c r="Y35" s="43">
        <f t="shared" si="1"/>
        <v>26557158.91</v>
      </c>
    </row>
    <row r="36" spans="1:25" ht="75">
      <c r="A36" s="38" t="s">
        <v>1308</v>
      </c>
      <c r="B36" s="39"/>
      <c r="C36" s="39" t="s">
        <v>1309</v>
      </c>
      <c r="D36" s="40" t="str">
        <f t="shared" si="0"/>
        <v>000 1 05 02020 02 0000 110</v>
      </c>
      <c r="E36" s="41">
        <v>300000</v>
      </c>
      <c r="F36" s="42"/>
      <c r="G36" s="43">
        <v>300000</v>
      </c>
      <c r="H36" s="43"/>
      <c r="I36" s="43"/>
      <c r="J36" s="43"/>
      <c r="K36" s="43"/>
      <c r="L36" s="43">
        <v>300000</v>
      </c>
      <c r="M36" s="43"/>
      <c r="N36" s="43"/>
      <c r="O36" s="43">
        <v>150779</v>
      </c>
      <c r="P36" s="43"/>
      <c r="Q36" s="43">
        <v>150779</v>
      </c>
      <c r="R36" s="43"/>
      <c r="S36" s="43"/>
      <c r="T36" s="43"/>
      <c r="U36" s="43"/>
      <c r="V36" s="43">
        <v>150779</v>
      </c>
      <c r="W36" s="32"/>
      <c r="X36" s="32"/>
      <c r="Y36" s="43">
        <f t="shared" si="1"/>
        <v>149221</v>
      </c>
    </row>
    <row r="37" spans="1:25" ht="18.75">
      <c r="A37" s="38" t="s">
        <v>1310</v>
      </c>
      <c r="B37" s="39"/>
      <c r="C37" s="39" t="s">
        <v>1311</v>
      </c>
      <c r="D37" s="40" t="str">
        <f t="shared" si="0"/>
        <v>000 1 05 03000 01 0000 110</v>
      </c>
      <c r="E37" s="41">
        <v>18840</v>
      </c>
      <c r="F37" s="42"/>
      <c r="G37" s="43">
        <v>18840</v>
      </c>
      <c r="H37" s="43"/>
      <c r="I37" s="43"/>
      <c r="J37" s="43"/>
      <c r="K37" s="43"/>
      <c r="L37" s="43">
        <v>10500</v>
      </c>
      <c r="M37" s="43">
        <v>8340</v>
      </c>
      <c r="N37" s="43"/>
      <c r="O37" s="43">
        <v>20689.24</v>
      </c>
      <c r="P37" s="43"/>
      <c r="Q37" s="43">
        <v>20689.24</v>
      </c>
      <c r="R37" s="43"/>
      <c r="S37" s="43"/>
      <c r="T37" s="43"/>
      <c r="U37" s="43"/>
      <c r="V37" s="43">
        <v>10344.62</v>
      </c>
      <c r="W37" s="32">
        <v>10344.62</v>
      </c>
      <c r="X37" s="32"/>
      <c r="Y37" s="43">
        <f t="shared" si="1"/>
        <v>155.3799999999992</v>
      </c>
    </row>
    <row r="38" spans="1:25" ht="18.75">
      <c r="A38" s="38" t="s">
        <v>1310</v>
      </c>
      <c r="B38" s="39"/>
      <c r="C38" s="39" t="s">
        <v>1312</v>
      </c>
      <c r="D38" s="40" t="str">
        <f t="shared" si="0"/>
        <v>000 1 05 03010 01 0000 110</v>
      </c>
      <c r="E38" s="41">
        <v>18840</v>
      </c>
      <c r="F38" s="42"/>
      <c r="G38" s="43">
        <v>18840</v>
      </c>
      <c r="H38" s="43"/>
      <c r="I38" s="43"/>
      <c r="J38" s="43"/>
      <c r="K38" s="43"/>
      <c r="L38" s="43">
        <v>10500</v>
      </c>
      <c r="M38" s="43">
        <v>8340</v>
      </c>
      <c r="N38" s="43"/>
      <c r="O38" s="43">
        <v>20689.24</v>
      </c>
      <c r="P38" s="43"/>
      <c r="Q38" s="43">
        <v>20689.24</v>
      </c>
      <c r="R38" s="43"/>
      <c r="S38" s="43"/>
      <c r="T38" s="43"/>
      <c r="U38" s="43"/>
      <c r="V38" s="43">
        <v>10344.62</v>
      </c>
      <c r="W38" s="32">
        <v>10344.62</v>
      </c>
      <c r="X38" s="32"/>
      <c r="Y38" s="43">
        <f t="shared" si="1"/>
        <v>155.3799999999992</v>
      </c>
    </row>
    <row r="39" spans="1:25" ht="18.75">
      <c r="A39" s="38" t="s">
        <v>1313</v>
      </c>
      <c r="B39" s="39"/>
      <c r="C39" s="39" t="s">
        <v>1314</v>
      </c>
      <c r="D39" s="40" t="str">
        <f t="shared" si="0"/>
        <v>000 1 08 00000 00 0000 000</v>
      </c>
      <c r="E39" s="41">
        <v>7489000</v>
      </c>
      <c r="F39" s="42"/>
      <c r="G39" s="43">
        <v>7489000</v>
      </c>
      <c r="H39" s="43"/>
      <c r="I39" s="43"/>
      <c r="J39" s="43"/>
      <c r="K39" s="43"/>
      <c r="L39" s="43">
        <v>7102000</v>
      </c>
      <c r="M39" s="43">
        <v>387000</v>
      </c>
      <c r="N39" s="43"/>
      <c r="O39" s="43">
        <v>3899160.57</v>
      </c>
      <c r="P39" s="43"/>
      <c r="Q39" s="43">
        <v>3899160.57</v>
      </c>
      <c r="R39" s="43"/>
      <c r="S39" s="43"/>
      <c r="T39" s="43"/>
      <c r="U39" s="43"/>
      <c r="V39" s="43">
        <v>3724002.09</v>
      </c>
      <c r="W39" s="32">
        <v>175158.48</v>
      </c>
      <c r="X39" s="32"/>
      <c r="Y39" s="43">
        <f t="shared" si="1"/>
        <v>3377997.91</v>
      </c>
    </row>
    <row r="40" spans="1:25" ht="56.25">
      <c r="A40" s="38" t="s">
        <v>1315</v>
      </c>
      <c r="B40" s="39"/>
      <c r="C40" s="39" t="s">
        <v>1316</v>
      </c>
      <c r="D40" s="40" t="str">
        <f t="shared" si="0"/>
        <v>000 1 08 03000 01 0000 110</v>
      </c>
      <c r="E40" s="41">
        <v>6955000</v>
      </c>
      <c r="F40" s="42"/>
      <c r="G40" s="43">
        <v>6955000</v>
      </c>
      <c r="H40" s="43"/>
      <c r="I40" s="43"/>
      <c r="J40" s="43"/>
      <c r="K40" s="43"/>
      <c r="L40" s="43">
        <v>6955000</v>
      </c>
      <c r="M40" s="43"/>
      <c r="N40" s="43"/>
      <c r="O40" s="43">
        <v>3652002.09</v>
      </c>
      <c r="P40" s="43"/>
      <c r="Q40" s="43">
        <v>3652002.09</v>
      </c>
      <c r="R40" s="43"/>
      <c r="S40" s="43"/>
      <c r="T40" s="43"/>
      <c r="U40" s="43"/>
      <c r="V40" s="43">
        <v>3652002.09</v>
      </c>
      <c r="W40" s="32"/>
      <c r="X40" s="32"/>
      <c r="Y40" s="43">
        <f t="shared" si="1"/>
        <v>3302997.91</v>
      </c>
    </row>
    <row r="41" spans="1:25" ht="93.75">
      <c r="A41" s="38" t="s">
        <v>1317</v>
      </c>
      <c r="B41" s="39"/>
      <c r="C41" s="39" t="s">
        <v>1318</v>
      </c>
      <c r="D41" s="40" t="str">
        <f t="shared" si="0"/>
        <v>000 1 08 03010 01 0000 110</v>
      </c>
      <c r="E41" s="41">
        <v>6955000</v>
      </c>
      <c r="F41" s="42"/>
      <c r="G41" s="43">
        <v>6955000</v>
      </c>
      <c r="H41" s="43"/>
      <c r="I41" s="43"/>
      <c r="J41" s="43"/>
      <c r="K41" s="43"/>
      <c r="L41" s="43">
        <v>6955000</v>
      </c>
      <c r="M41" s="43"/>
      <c r="N41" s="43"/>
      <c r="O41" s="43">
        <v>3652002.09</v>
      </c>
      <c r="P41" s="43"/>
      <c r="Q41" s="43">
        <v>3652002.09</v>
      </c>
      <c r="R41" s="43"/>
      <c r="S41" s="43"/>
      <c r="T41" s="43"/>
      <c r="U41" s="43"/>
      <c r="V41" s="43">
        <v>3652002.09</v>
      </c>
      <c r="W41" s="32"/>
      <c r="X41" s="32"/>
      <c r="Y41" s="43">
        <f t="shared" si="1"/>
        <v>3302997.91</v>
      </c>
    </row>
    <row r="42" spans="1:25" ht="75">
      <c r="A42" s="38" t="s">
        <v>1319</v>
      </c>
      <c r="B42" s="39"/>
      <c r="C42" s="39" t="s">
        <v>1320</v>
      </c>
      <c r="D42" s="40" t="str">
        <f t="shared" si="0"/>
        <v>000 1 08 07000 01 0000 110</v>
      </c>
      <c r="E42" s="41">
        <v>147000</v>
      </c>
      <c r="F42" s="42"/>
      <c r="G42" s="43">
        <v>147000</v>
      </c>
      <c r="H42" s="43"/>
      <c r="I42" s="43"/>
      <c r="J42" s="43"/>
      <c r="K42" s="43"/>
      <c r="L42" s="43">
        <v>147000</v>
      </c>
      <c r="M42" s="43"/>
      <c r="N42" s="43"/>
      <c r="O42" s="43">
        <v>72000</v>
      </c>
      <c r="P42" s="43"/>
      <c r="Q42" s="43">
        <v>72000</v>
      </c>
      <c r="R42" s="43"/>
      <c r="S42" s="43"/>
      <c r="T42" s="43"/>
      <c r="U42" s="43"/>
      <c r="V42" s="43">
        <v>72000</v>
      </c>
      <c r="W42" s="32"/>
      <c r="X42" s="32"/>
      <c r="Y42" s="43">
        <f t="shared" si="1"/>
        <v>75000</v>
      </c>
    </row>
    <row r="43" spans="1:25" ht="56.25">
      <c r="A43" s="38" t="s">
        <v>1321</v>
      </c>
      <c r="B43" s="39"/>
      <c r="C43" s="39" t="s">
        <v>1322</v>
      </c>
      <c r="D43" s="40" t="str">
        <f t="shared" si="0"/>
        <v>000 1 08 07150 01 0000 110</v>
      </c>
      <c r="E43" s="41">
        <v>147000</v>
      </c>
      <c r="F43" s="42"/>
      <c r="G43" s="43">
        <v>147000</v>
      </c>
      <c r="H43" s="43"/>
      <c r="I43" s="43"/>
      <c r="J43" s="43"/>
      <c r="K43" s="43"/>
      <c r="L43" s="43">
        <v>147000</v>
      </c>
      <c r="M43" s="43"/>
      <c r="N43" s="43"/>
      <c r="O43" s="43">
        <v>72000</v>
      </c>
      <c r="P43" s="43"/>
      <c r="Q43" s="43">
        <v>72000</v>
      </c>
      <c r="R43" s="43"/>
      <c r="S43" s="43"/>
      <c r="T43" s="43"/>
      <c r="U43" s="43"/>
      <c r="V43" s="43">
        <v>72000</v>
      </c>
      <c r="W43" s="32"/>
      <c r="X43" s="32"/>
      <c r="Y43" s="43">
        <f t="shared" si="1"/>
        <v>75000</v>
      </c>
    </row>
    <row r="44" spans="1:25" ht="75">
      <c r="A44" s="38" t="s">
        <v>1323</v>
      </c>
      <c r="B44" s="39"/>
      <c r="C44" s="39" t="s">
        <v>1324</v>
      </c>
      <c r="D44" s="40" t="str">
        <f t="shared" si="0"/>
        <v>000 1 09 00000 00 0000 000</v>
      </c>
      <c r="E44" s="41">
        <v>500179.52</v>
      </c>
      <c r="F44" s="42"/>
      <c r="G44" s="43">
        <v>500179.52</v>
      </c>
      <c r="H44" s="43"/>
      <c r="I44" s="43"/>
      <c r="J44" s="43"/>
      <c r="K44" s="43"/>
      <c r="L44" s="43">
        <v>5000</v>
      </c>
      <c r="M44" s="43">
        <v>495179.52</v>
      </c>
      <c r="N44" s="43"/>
      <c r="O44" s="43">
        <v>481349.83</v>
      </c>
      <c r="P44" s="43"/>
      <c r="Q44" s="43">
        <v>481349.83</v>
      </c>
      <c r="R44" s="43"/>
      <c r="S44" s="43"/>
      <c r="T44" s="43"/>
      <c r="U44" s="43"/>
      <c r="V44" s="43">
        <v>-600</v>
      </c>
      <c r="W44" s="32">
        <v>481949.83</v>
      </c>
      <c r="X44" s="32"/>
      <c r="Y44" s="43">
        <f t="shared" si="1"/>
        <v>5600</v>
      </c>
    </row>
    <row r="45" spans="1:25" ht="56.25">
      <c r="A45" s="38" t="s">
        <v>1325</v>
      </c>
      <c r="B45" s="39"/>
      <c r="C45" s="39" t="s">
        <v>1326</v>
      </c>
      <c r="D45" s="40" t="str">
        <f t="shared" si="0"/>
        <v>000 1 09 01000 00 0000 110</v>
      </c>
      <c r="E45" s="41">
        <v>1000</v>
      </c>
      <c r="F45" s="42"/>
      <c r="G45" s="43">
        <v>1000</v>
      </c>
      <c r="H45" s="43"/>
      <c r="I45" s="43"/>
      <c r="J45" s="43"/>
      <c r="K45" s="43"/>
      <c r="L45" s="43">
        <v>1000</v>
      </c>
      <c r="M45" s="43"/>
      <c r="N45" s="43"/>
      <c r="O45" s="43"/>
      <c r="P45" s="43"/>
      <c r="Q45" s="43"/>
      <c r="R45" s="43"/>
      <c r="S45" s="43"/>
      <c r="T45" s="43"/>
      <c r="U45" s="43"/>
      <c r="V45" s="43">
        <v>0</v>
      </c>
      <c r="W45" s="32"/>
      <c r="X45" s="32"/>
      <c r="Y45" s="43">
        <f t="shared" si="1"/>
        <v>1000</v>
      </c>
    </row>
    <row r="46" spans="1:25" ht="75">
      <c r="A46" s="38" t="s">
        <v>1327</v>
      </c>
      <c r="B46" s="39"/>
      <c r="C46" s="39" t="s">
        <v>1328</v>
      </c>
      <c r="D46" s="40" t="str">
        <f t="shared" si="0"/>
        <v>000 1 09 01030 05 0000 110</v>
      </c>
      <c r="E46" s="41">
        <v>1000</v>
      </c>
      <c r="F46" s="42"/>
      <c r="G46" s="43">
        <v>1000</v>
      </c>
      <c r="H46" s="43"/>
      <c r="I46" s="43"/>
      <c r="J46" s="43"/>
      <c r="K46" s="43"/>
      <c r="L46" s="43">
        <v>1000</v>
      </c>
      <c r="M46" s="43"/>
      <c r="N46" s="43"/>
      <c r="O46" s="43"/>
      <c r="P46" s="43"/>
      <c r="Q46" s="43"/>
      <c r="R46" s="43"/>
      <c r="S46" s="43"/>
      <c r="T46" s="43"/>
      <c r="U46" s="43"/>
      <c r="V46" s="43">
        <v>0</v>
      </c>
      <c r="W46" s="32"/>
      <c r="X46" s="32"/>
      <c r="Y46" s="43">
        <f t="shared" si="1"/>
        <v>1000</v>
      </c>
    </row>
    <row r="47" spans="1:25" ht="37.5">
      <c r="A47" s="38" t="s">
        <v>1329</v>
      </c>
      <c r="B47" s="39"/>
      <c r="C47" s="39" t="s">
        <v>1330</v>
      </c>
      <c r="D47" s="40" t="str">
        <f t="shared" si="0"/>
        <v>000 1 09 07000 00 0000 110</v>
      </c>
      <c r="E47" s="41">
        <v>4000</v>
      </c>
      <c r="F47" s="42"/>
      <c r="G47" s="43">
        <v>4000</v>
      </c>
      <c r="H47" s="43"/>
      <c r="I47" s="43"/>
      <c r="J47" s="43"/>
      <c r="K47" s="43"/>
      <c r="L47" s="43">
        <v>4000</v>
      </c>
      <c r="M47" s="43"/>
      <c r="N47" s="43"/>
      <c r="O47" s="43"/>
      <c r="P47" s="43"/>
      <c r="Q47" s="43"/>
      <c r="R47" s="43"/>
      <c r="S47" s="43"/>
      <c r="T47" s="43"/>
      <c r="U47" s="43"/>
      <c r="V47" s="43">
        <v>0</v>
      </c>
      <c r="W47" s="32"/>
      <c r="X47" s="32"/>
      <c r="Y47" s="43">
        <f t="shared" si="1"/>
        <v>4000</v>
      </c>
    </row>
    <row r="48" spans="1:25" ht="93.75">
      <c r="A48" s="38" t="s">
        <v>1331</v>
      </c>
      <c r="B48" s="39"/>
      <c r="C48" s="39" t="s">
        <v>1332</v>
      </c>
      <c r="D48" s="40" t="str">
        <f t="shared" si="0"/>
        <v>000 1 09 07030 00 0000 110</v>
      </c>
      <c r="E48" s="41">
        <v>4000</v>
      </c>
      <c r="F48" s="42"/>
      <c r="G48" s="43">
        <v>4000</v>
      </c>
      <c r="H48" s="43"/>
      <c r="I48" s="43"/>
      <c r="J48" s="43"/>
      <c r="K48" s="43"/>
      <c r="L48" s="43">
        <v>4000</v>
      </c>
      <c r="M48" s="43"/>
      <c r="N48" s="43"/>
      <c r="O48" s="43"/>
      <c r="P48" s="43"/>
      <c r="Q48" s="43"/>
      <c r="R48" s="43"/>
      <c r="S48" s="43"/>
      <c r="T48" s="43"/>
      <c r="U48" s="43"/>
      <c r="V48" s="43">
        <v>0</v>
      </c>
      <c r="W48" s="32"/>
      <c r="X48" s="32"/>
      <c r="Y48" s="43">
        <f t="shared" si="1"/>
        <v>4000</v>
      </c>
    </row>
    <row r="49" spans="1:25" ht="112.5">
      <c r="A49" s="38" t="s">
        <v>1333</v>
      </c>
      <c r="B49" s="39"/>
      <c r="C49" s="39" t="s">
        <v>1334</v>
      </c>
      <c r="D49" s="40" t="str">
        <f t="shared" si="0"/>
        <v>000 1 09 07033 05 0000 110</v>
      </c>
      <c r="E49" s="41">
        <v>4000</v>
      </c>
      <c r="F49" s="42"/>
      <c r="G49" s="43">
        <v>4000</v>
      </c>
      <c r="H49" s="43"/>
      <c r="I49" s="43"/>
      <c r="J49" s="43"/>
      <c r="K49" s="43"/>
      <c r="L49" s="43">
        <v>4000</v>
      </c>
      <c r="M49" s="43"/>
      <c r="N49" s="43"/>
      <c r="O49" s="43"/>
      <c r="P49" s="43"/>
      <c r="Q49" s="43"/>
      <c r="R49" s="43"/>
      <c r="S49" s="43"/>
      <c r="T49" s="43"/>
      <c r="U49" s="43"/>
      <c r="V49" s="43">
        <v>0</v>
      </c>
      <c r="W49" s="32"/>
      <c r="X49" s="32"/>
      <c r="Y49" s="43">
        <f t="shared" si="1"/>
        <v>4000</v>
      </c>
    </row>
    <row r="50" spans="1:25" ht="56.25">
      <c r="A50" s="38" t="s">
        <v>1335</v>
      </c>
      <c r="B50" s="39"/>
      <c r="C50" s="39" t="s">
        <v>1336</v>
      </c>
      <c r="D50" s="40" t="str">
        <f t="shared" si="0"/>
        <v>000 1 09 11000 02 0000 110</v>
      </c>
      <c r="E50" s="41"/>
      <c r="F50" s="42"/>
      <c r="G50" s="43"/>
      <c r="H50" s="43"/>
      <c r="I50" s="43"/>
      <c r="J50" s="43"/>
      <c r="K50" s="43"/>
      <c r="L50" s="43">
        <v>0</v>
      </c>
      <c r="M50" s="43"/>
      <c r="N50" s="43"/>
      <c r="O50" s="43">
        <v>-600</v>
      </c>
      <c r="P50" s="43"/>
      <c r="Q50" s="43">
        <v>-600</v>
      </c>
      <c r="R50" s="43"/>
      <c r="S50" s="43"/>
      <c r="T50" s="43"/>
      <c r="U50" s="43"/>
      <c r="V50" s="43">
        <v>-600</v>
      </c>
      <c r="W50" s="32"/>
      <c r="X50" s="32"/>
      <c r="Y50" s="43">
        <f t="shared" si="1"/>
        <v>600</v>
      </c>
    </row>
    <row r="51" spans="1:25" ht="56.25">
      <c r="A51" s="38" t="s">
        <v>1335</v>
      </c>
      <c r="B51" s="39"/>
      <c r="C51" s="39" t="s">
        <v>1337</v>
      </c>
      <c r="D51" s="40" t="str">
        <f t="shared" si="0"/>
        <v>000 1 09 11010 02 0000 110</v>
      </c>
      <c r="E51" s="41"/>
      <c r="F51" s="42"/>
      <c r="G51" s="43"/>
      <c r="H51" s="43"/>
      <c r="I51" s="43"/>
      <c r="J51" s="43"/>
      <c r="K51" s="43"/>
      <c r="L51" s="43">
        <v>0</v>
      </c>
      <c r="M51" s="43"/>
      <c r="N51" s="43"/>
      <c r="O51" s="43">
        <v>-600</v>
      </c>
      <c r="P51" s="43"/>
      <c r="Q51" s="43">
        <v>-600</v>
      </c>
      <c r="R51" s="43"/>
      <c r="S51" s="43"/>
      <c r="T51" s="43"/>
      <c r="U51" s="43"/>
      <c r="V51" s="43">
        <v>-600</v>
      </c>
      <c r="W51" s="32"/>
      <c r="X51" s="32"/>
      <c r="Y51" s="43">
        <f t="shared" si="1"/>
        <v>600</v>
      </c>
    </row>
    <row r="52" spans="1:25" ht="75">
      <c r="A52" s="38" t="s">
        <v>1338</v>
      </c>
      <c r="B52" s="39"/>
      <c r="C52" s="39" t="s">
        <v>1339</v>
      </c>
      <c r="D52" s="40" t="str">
        <f t="shared" si="0"/>
        <v>000 1 11 00000 00 0000 000</v>
      </c>
      <c r="E52" s="41">
        <v>192188927.16</v>
      </c>
      <c r="F52" s="42"/>
      <c r="G52" s="43">
        <v>192188927.16</v>
      </c>
      <c r="H52" s="43">
        <v>119350</v>
      </c>
      <c r="I52" s="43"/>
      <c r="J52" s="43"/>
      <c r="K52" s="43"/>
      <c r="L52" s="43">
        <v>79695160</v>
      </c>
      <c r="M52" s="43">
        <v>112613117.16</v>
      </c>
      <c r="N52" s="43"/>
      <c r="O52" s="43">
        <v>120252503.32</v>
      </c>
      <c r="P52" s="43"/>
      <c r="Q52" s="43">
        <v>120252503.32</v>
      </c>
      <c r="R52" s="43">
        <v>85649.97</v>
      </c>
      <c r="S52" s="43"/>
      <c r="T52" s="43"/>
      <c r="U52" s="43"/>
      <c r="V52" s="43">
        <v>55302188.92</v>
      </c>
      <c r="W52" s="32">
        <v>65035964.37</v>
      </c>
      <c r="X52" s="32"/>
      <c r="Y52" s="43">
        <f t="shared" si="1"/>
        <v>24392971.08</v>
      </c>
    </row>
    <row r="53" spans="1:25" ht="56.25">
      <c r="A53" s="38" t="s">
        <v>1340</v>
      </c>
      <c r="B53" s="39"/>
      <c r="C53" s="39" t="s">
        <v>1341</v>
      </c>
      <c r="D53" s="40" t="str">
        <f t="shared" si="0"/>
        <v>000 1 11 03000 00 0000 120</v>
      </c>
      <c r="E53" s="41"/>
      <c r="F53" s="42"/>
      <c r="G53" s="43"/>
      <c r="H53" s="43">
        <v>119350</v>
      </c>
      <c r="I53" s="43"/>
      <c r="J53" s="43"/>
      <c r="K53" s="43"/>
      <c r="L53" s="43">
        <v>119350</v>
      </c>
      <c r="M53" s="43"/>
      <c r="N53" s="43"/>
      <c r="O53" s="43"/>
      <c r="P53" s="43"/>
      <c r="Q53" s="43"/>
      <c r="R53" s="43">
        <v>85649.97</v>
      </c>
      <c r="S53" s="43"/>
      <c r="T53" s="43"/>
      <c r="U53" s="43"/>
      <c r="V53" s="43">
        <v>85649.97</v>
      </c>
      <c r="W53" s="32"/>
      <c r="X53" s="32"/>
      <c r="Y53" s="43">
        <f t="shared" si="1"/>
        <v>33700.03</v>
      </c>
    </row>
    <row r="54" spans="1:25" ht="75">
      <c r="A54" s="38" t="s">
        <v>1342</v>
      </c>
      <c r="B54" s="39"/>
      <c r="C54" s="39" t="s">
        <v>1343</v>
      </c>
      <c r="D54" s="40" t="str">
        <f t="shared" si="0"/>
        <v>000 1 11 03050 05 0000 120</v>
      </c>
      <c r="E54" s="41"/>
      <c r="F54" s="42"/>
      <c r="G54" s="43"/>
      <c r="H54" s="43">
        <v>119350</v>
      </c>
      <c r="I54" s="43"/>
      <c r="J54" s="43"/>
      <c r="K54" s="43"/>
      <c r="L54" s="43">
        <v>119350</v>
      </c>
      <c r="M54" s="43"/>
      <c r="N54" s="43"/>
      <c r="O54" s="43"/>
      <c r="P54" s="43"/>
      <c r="Q54" s="43"/>
      <c r="R54" s="43">
        <v>85649.97</v>
      </c>
      <c r="S54" s="43"/>
      <c r="T54" s="43"/>
      <c r="U54" s="43"/>
      <c r="V54" s="43">
        <v>85649.97</v>
      </c>
      <c r="W54" s="32"/>
      <c r="X54" s="32"/>
      <c r="Y54" s="43">
        <f t="shared" si="1"/>
        <v>33700.03</v>
      </c>
    </row>
    <row r="55" spans="1:25" ht="168.75">
      <c r="A55" s="38" t="s">
        <v>1344</v>
      </c>
      <c r="B55" s="39"/>
      <c r="C55" s="39" t="s">
        <v>1345</v>
      </c>
      <c r="D55" s="40" t="str">
        <f t="shared" si="0"/>
        <v>000 1 11 05000 00 0000 120</v>
      </c>
      <c r="E55" s="41">
        <v>174755220.16</v>
      </c>
      <c r="F55" s="42"/>
      <c r="G55" s="43">
        <v>174755220.16</v>
      </c>
      <c r="H55" s="43"/>
      <c r="I55" s="43"/>
      <c r="J55" s="43"/>
      <c r="K55" s="43"/>
      <c r="L55" s="43">
        <v>79302660</v>
      </c>
      <c r="M55" s="43">
        <v>95452560.16</v>
      </c>
      <c r="N55" s="43"/>
      <c r="O55" s="43">
        <v>111041813.17</v>
      </c>
      <c r="P55" s="43"/>
      <c r="Q55" s="43">
        <v>111041813.17</v>
      </c>
      <c r="R55" s="43"/>
      <c r="S55" s="43"/>
      <c r="T55" s="43"/>
      <c r="U55" s="43"/>
      <c r="V55" s="43">
        <v>55035753.23</v>
      </c>
      <c r="W55" s="32">
        <v>56006059.94</v>
      </c>
      <c r="X55" s="32"/>
      <c r="Y55" s="43">
        <f t="shared" si="1"/>
        <v>24266906.770000003</v>
      </c>
    </row>
    <row r="56" spans="1:25" ht="131.25">
      <c r="A56" s="38" t="s">
        <v>1346</v>
      </c>
      <c r="B56" s="39"/>
      <c r="C56" s="39" t="s">
        <v>1347</v>
      </c>
      <c r="D56" s="40" t="str">
        <f t="shared" si="0"/>
        <v>000 1 11 05010 00 0000 120</v>
      </c>
      <c r="E56" s="41">
        <v>158994535</v>
      </c>
      <c r="F56" s="42"/>
      <c r="G56" s="43">
        <v>158994535</v>
      </c>
      <c r="H56" s="43"/>
      <c r="I56" s="43"/>
      <c r="J56" s="43"/>
      <c r="K56" s="43"/>
      <c r="L56" s="43">
        <v>73802660</v>
      </c>
      <c r="M56" s="43">
        <v>85191875</v>
      </c>
      <c r="N56" s="43"/>
      <c r="O56" s="43">
        <v>102923560.81</v>
      </c>
      <c r="P56" s="43"/>
      <c r="Q56" s="43">
        <v>102923560.81</v>
      </c>
      <c r="R56" s="43"/>
      <c r="S56" s="43"/>
      <c r="T56" s="43"/>
      <c r="U56" s="43"/>
      <c r="V56" s="43">
        <v>51461782.84</v>
      </c>
      <c r="W56" s="32">
        <v>51461777.97</v>
      </c>
      <c r="X56" s="32"/>
      <c r="Y56" s="43">
        <f t="shared" si="1"/>
        <v>22340877.159999996</v>
      </c>
    </row>
    <row r="57" spans="1:25" ht="150">
      <c r="A57" s="38" t="s">
        <v>1348</v>
      </c>
      <c r="B57" s="39"/>
      <c r="C57" s="39" t="s">
        <v>1349</v>
      </c>
      <c r="D57" s="40" t="str">
        <f t="shared" si="0"/>
        <v>000 1 11 05013 10 0000 120</v>
      </c>
      <c r="E57" s="41">
        <v>158994535</v>
      </c>
      <c r="F57" s="42"/>
      <c r="G57" s="43">
        <v>158994535</v>
      </c>
      <c r="H57" s="43"/>
      <c r="I57" s="43"/>
      <c r="J57" s="43"/>
      <c r="K57" s="43"/>
      <c r="L57" s="43">
        <v>73802660</v>
      </c>
      <c r="M57" s="43">
        <v>85191875</v>
      </c>
      <c r="N57" s="43"/>
      <c r="O57" s="43">
        <v>102923560.81</v>
      </c>
      <c r="P57" s="43"/>
      <c r="Q57" s="43">
        <v>102923560.81</v>
      </c>
      <c r="R57" s="43"/>
      <c r="S57" s="43"/>
      <c r="T57" s="43"/>
      <c r="U57" s="43"/>
      <c r="V57" s="43">
        <v>51461782.84</v>
      </c>
      <c r="W57" s="32">
        <v>51461777.97</v>
      </c>
      <c r="X57" s="32"/>
      <c r="Y57" s="43">
        <f t="shared" si="1"/>
        <v>22340877.159999996</v>
      </c>
    </row>
    <row r="58" spans="1:25" ht="150">
      <c r="A58" s="38" t="s">
        <v>1350</v>
      </c>
      <c r="B58" s="39"/>
      <c r="C58" s="39" t="s">
        <v>1351</v>
      </c>
      <c r="D58" s="40" t="str">
        <f t="shared" si="0"/>
        <v>000 1 11 05020 00 0000 120</v>
      </c>
      <c r="E58" s="41">
        <v>1187330</v>
      </c>
      <c r="F58" s="42"/>
      <c r="G58" s="43">
        <v>1187330</v>
      </c>
      <c r="H58" s="43"/>
      <c r="I58" s="43"/>
      <c r="J58" s="43"/>
      <c r="K58" s="43"/>
      <c r="L58" s="43"/>
      <c r="M58" s="43">
        <v>1187330</v>
      </c>
      <c r="N58" s="43"/>
      <c r="O58" s="43">
        <v>318679.89</v>
      </c>
      <c r="P58" s="43"/>
      <c r="Q58" s="43">
        <v>318679.89</v>
      </c>
      <c r="R58" s="43"/>
      <c r="S58" s="43"/>
      <c r="T58" s="43"/>
      <c r="U58" s="43"/>
      <c r="V58" s="43"/>
      <c r="W58" s="32">
        <v>318679.89</v>
      </c>
      <c r="X58" s="32"/>
      <c r="Y58" s="43">
        <f t="shared" si="1"/>
        <v>0</v>
      </c>
    </row>
    <row r="59" spans="1:25" ht="131.25">
      <c r="A59" s="38" t="s">
        <v>1352</v>
      </c>
      <c r="B59" s="39"/>
      <c r="C59" s="39" t="s">
        <v>1353</v>
      </c>
      <c r="D59" s="40" t="str">
        <f t="shared" si="0"/>
        <v>000 1 11 05025 10 0000 120</v>
      </c>
      <c r="E59" s="41">
        <v>1187330</v>
      </c>
      <c r="F59" s="42"/>
      <c r="G59" s="43">
        <v>1187330</v>
      </c>
      <c r="H59" s="43"/>
      <c r="I59" s="43"/>
      <c r="J59" s="43"/>
      <c r="K59" s="43"/>
      <c r="L59" s="43"/>
      <c r="M59" s="43">
        <v>1187330</v>
      </c>
      <c r="N59" s="43"/>
      <c r="O59" s="43">
        <v>318679.89</v>
      </c>
      <c r="P59" s="43"/>
      <c r="Q59" s="43">
        <v>318679.89</v>
      </c>
      <c r="R59" s="43"/>
      <c r="S59" s="43"/>
      <c r="T59" s="43"/>
      <c r="U59" s="43"/>
      <c r="V59" s="43"/>
      <c r="W59" s="32">
        <v>318679.89</v>
      </c>
      <c r="X59" s="32"/>
      <c r="Y59" s="43">
        <f t="shared" si="1"/>
        <v>0</v>
      </c>
    </row>
    <row r="60" spans="1:25" ht="150">
      <c r="A60" s="38" t="s">
        <v>1354</v>
      </c>
      <c r="B60" s="39"/>
      <c r="C60" s="39" t="s">
        <v>1355</v>
      </c>
      <c r="D60" s="40" t="str">
        <f t="shared" si="0"/>
        <v>000 1 11 05030 00 0000 120</v>
      </c>
      <c r="E60" s="41">
        <v>14573355.16</v>
      </c>
      <c r="F60" s="42"/>
      <c r="G60" s="43">
        <v>14573355.16</v>
      </c>
      <c r="H60" s="43"/>
      <c r="I60" s="43"/>
      <c r="J60" s="43"/>
      <c r="K60" s="43"/>
      <c r="L60" s="43">
        <v>5500000</v>
      </c>
      <c r="M60" s="43">
        <v>9073355.16</v>
      </c>
      <c r="N60" s="43"/>
      <c r="O60" s="43">
        <v>7799572.47</v>
      </c>
      <c r="P60" s="43"/>
      <c r="Q60" s="43">
        <v>7799572.47</v>
      </c>
      <c r="R60" s="43"/>
      <c r="S60" s="43"/>
      <c r="T60" s="43"/>
      <c r="U60" s="43"/>
      <c r="V60" s="43">
        <v>3573970.39</v>
      </c>
      <c r="W60" s="32">
        <v>4225602.08</v>
      </c>
      <c r="X60" s="32"/>
      <c r="Y60" s="43">
        <f t="shared" si="1"/>
        <v>1926029.6099999999</v>
      </c>
    </row>
    <row r="61" spans="1:25" ht="112.5">
      <c r="A61" s="38" t="s">
        <v>1356</v>
      </c>
      <c r="B61" s="39"/>
      <c r="C61" s="39" t="s">
        <v>1357</v>
      </c>
      <c r="D61" s="40" t="str">
        <f t="shared" si="0"/>
        <v>000 1 11 05035 05 0000 120</v>
      </c>
      <c r="E61" s="41">
        <v>5500000</v>
      </c>
      <c r="F61" s="42"/>
      <c r="G61" s="43">
        <v>5500000</v>
      </c>
      <c r="H61" s="43"/>
      <c r="I61" s="43"/>
      <c r="J61" s="43"/>
      <c r="K61" s="43"/>
      <c r="L61" s="43">
        <v>5500000</v>
      </c>
      <c r="M61" s="43"/>
      <c r="N61" s="43"/>
      <c r="O61" s="43">
        <v>3573970.39</v>
      </c>
      <c r="P61" s="43"/>
      <c r="Q61" s="43">
        <v>3573970.39</v>
      </c>
      <c r="R61" s="43"/>
      <c r="S61" s="43"/>
      <c r="T61" s="43"/>
      <c r="U61" s="43"/>
      <c r="V61" s="43">
        <v>3573970.39</v>
      </c>
      <c r="W61" s="32"/>
      <c r="X61" s="32"/>
      <c r="Y61" s="43">
        <f t="shared" si="1"/>
        <v>1926029.6099999999</v>
      </c>
    </row>
    <row r="62" spans="1:25" ht="112.5">
      <c r="A62" s="38" t="s">
        <v>1358</v>
      </c>
      <c r="B62" s="39"/>
      <c r="C62" s="39" t="s">
        <v>1359</v>
      </c>
      <c r="D62" s="40" t="str">
        <f t="shared" si="0"/>
        <v>000 1 11 05035 10 0000 120</v>
      </c>
      <c r="E62" s="41">
        <v>9073355.16</v>
      </c>
      <c r="F62" s="42"/>
      <c r="G62" s="43">
        <v>9073355.16</v>
      </c>
      <c r="H62" s="43"/>
      <c r="I62" s="43"/>
      <c r="J62" s="43"/>
      <c r="K62" s="43"/>
      <c r="L62" s="43"/>
      <c r="M62" s="43">
        <v>9073355.16</v>
      </c>
      <c r="N62" s="43"/>
      <c r="O62" s="43">
        <v>4225602.08</v>
      </c>
      <c r="P62" s="43"/>
      <c r="Q62" s="43">
        <v>4225602.08</v>
      </c>
      <c r="R62" s="43"/>
      <c r="S62" s="43"/>
      <c r="T62" s="43"/>
      <c r="U62" s="43"/>
      <c r="V62" s="43"/>
      <c r="W62" s="32">
        <v>4225602.08</v>
      </c>
      <c r="X62" s="32"/>
      <c r="Y62" s="43">
        <f t="shared" si="1"/>
        <v>0</v>
      </c>
    </row>
    <row r="63" spans="1:25" ht="37.5">
      <c r="A63" s="38" t="s">
        <v>1360</v>
      </c>
      <c r="B63" s="39"/>
      <c r="C63" s="39" t="s">
        <v>1361</v>
      </c>
      <c r="D63" s="40" t="str">
        <f t="shared" si="0"/>
        <v>000 1 11 07000 00 0000 120</v>
      </c>
      <c r="E63" s="41">
        <v>743207</v>
      </c>
      <c r="F63" s="42"/>
      <c r="G63" s="43">
        <v>743207</v>
      </c>
      <c r="H63" s="43"/>
      <c r="I63" s="43"/>
      <c r="J63" s="43"/>
      <c r="K63" s="43"/>
      <c r="L63" s="43">
        <v>88150</v>
      </c>
      <c r="M63" s="43">
        <v>655057</v>
      </c>
      <c r="N63" s="43"/>
      <c r="O63" s="43">
        <v>78150</v>
      </c>
      <c r="P63" s="43"/>
      <c r="Q63" s="43">
        <v>78150</v>
      </c>
      <c r="R63" s="43"/>
      <c r="S63" s="43"/>
      <c r="T63" s="43"/>
      <c r="U63" s="43"/>
      <c r="V63" s="43">
        <v>78150</v>
      </c>
      <c r="W63" s="32"/>
      <c r="X63" s="32"/>
      <c r="Y63" s="43">
        <f t="shared" si="1"/>
        <v>10000</v>
      </c>
    </row>
    <row r="64" spans="1:25" ht="93.75">
      <c r="A64" s="38" t="s">
        <v>1362</v>
      </c>
      <c r="B64" s="39"/>
      <c r="C64" s="39" t="s">
        <v>1363</v>
      </c>
      <c r="D64" s="40" t="str">
        <f t="shared" si="0"/>
        <v>000 1 11 07010 00 0000 120</v>
      </c>
      <c r="E64" s="41">
        <v>743207</v>
      </c>
      <c r="F64" s="42"/>
      <c r="G64" s="43">
        <v>743207</v>
      </c>
      <c r="H64" s="43"/>
      <c r="I64" s="43"/>
      <c r="J64" s="43"/>
      <c r="K64" s="43"/>
      <c r="L64" s="43">
        <v>88150</v>
      </c>
      <c r="M64" s="43">
        <v>655057</v>
      </c>
      <c r="N64" s="43"/>
      <c r="O64" s="43">
        <v>78150</v>
      </c>
      <c r="P64" s="43"/>
      <c r="Q64" s="43">
        <v>78150</v>
      </c>
      <c r="R64" s="43"/>
      <c r="S64" s="43"/>
      <c r="T64" s="43"/>
      <c r="U64" s="43"/>
      <c r="V64" s="43">
        <v>78150</v>
      </c>
      <c r="W64" s="32"/>
      <c r="X64" s="32"/>
      <c r="Y64" s="43">
        <f t="shared" si="1"/>
        <v>10000</v>
      </c>
    </row>
    <row r="65" spans="1:25" ht="93.75">
      <c r="A65" s="38" t="s">
        <v>1364</v>
      </c>
      <c r="B65" s="39"/>
      <c r="C65" s="39" t="s">
        <v>1365</v>
      </c>
      <c r="D65" s="40" t="str">
        <f aca="true" t="shared" si="2" ref="D65:D116">IF(LEFT(C65,5)="000 8","X",C65)</f>
        <v>000 1 11 07015 05 0000 120</v>
      </c>
      <c r="E65" s="41">
        <v>88150</v>
      </c>
      <c r="F65" s="42"/>
      <c r="G65" s="43">
        <v>88150</v>
      </c>
      <c r="H65" s="43"/>
      <c r="I65" s="43"/>
      <c r="J65" s="43"/>
      <c r="K65" s="43"/>
      <c r="L65" s="43">
        <v>88150</v>
      </c>
      <c r="M65" s="43"/>
      <c r="N65" s="43"/>
      <c r="O65" s="43">
        <v>78150</v>
      </c>
      <c r="P65" s="43"/>
      <c r="Q65" s="43">
        <v>78150</v>
      </c>
      <c r="R65" s="43"/>
      <c r="S65" s="43"/>
      <c r="T65" s="43"/>
      <c r="U65" s="43"/>
      <c r="V65" s="43">
        <v>78150</v>
      </c>
      <c r="W65" s="32"/>
      <c r="X65" s="32"/>
      <c r="Y65" s="43">
        <f t="shared" si="1"/>
        <v>10000</v>
      </c>
    </row>
    <row r="66" spans="1:25" ht="168.75">
      <c r="A66" s="38" t="s">
        <v>1366</v>
      </c>
      <c r="B66" s="39"/>
      <c r="C66" s="39" t="s">
        <v>1367</v>
      </c>
      <c r="D66" s="40" t="str">
        <f t="shared" si="2"/>
        <v>000 1 11 09000 00 0000 120</v>
      </c>
      <c r="E66" s="41">
        <v>16690500</v>
      </c>
      <c r="F66" s="42"/>
      <c r="G66" s="43">
        <v>16690500</v>
      </c>
      <c r="H66" s="43"/>
      <c r="I66" s="43"/>
      <c r="J66" s="43"/>
      <c r="K66" s="43"/>
      <c r="L66" s="43">
        <v>185000</v>
      </c>
      <c r="M66" s="43">
        <v>16505500</v>
      </c>
      <c r="N66" s="43"/>
      <c r="O66" s="43">
        <v>9132540.15</v>
      </c>
      <c r="P66" s="43"/>
      <c r="Q66" s="43">
        <v>9132540.15</v>
      </c>
      <c r="R66" s="43"/>
      <c r="S66" s="43"/>
      <c r="T66" s="43"/>
      <c r="U66" s="43"/>
      <c r="V66" s="43">
        <v>102635.72</v>
      </c>
      <c r="W66" s="32">
        <v>9029904.43</v>
      </c>
      <c r="X66" s="32"/>
      <c r="Y66" s="43">
        <f t="shared" si="1"/>
        <v>82364.28</v>
      </c>
    </row>
    <row r="67" spans="1:25" ht="168.75">
      <c r="A67" s="38" t="s">
        <v>1368</v>
      </c>
      <c r="B67" s="39"/>
      <c r="C67" s="39" t="s">
        <v>1369</v>
      </c>
      <c r="D67" s="40" t="str">
        <f t="shared" si="2"/>
        <v>000 1 11 09040 00 0000 120</v>
      </c>
      <c r="E67" s="41">
        <v>16690500</v>
      </c>
      <c r="F67" s="42"/>
      <c r="G67" s="43">
        <v>16690500</v>
      </c>
      <c r="H67" s="43"/>
      <c r="I67" s="43"/>
      <c r="J67" s="43"/>
      <c r="K67" s="43"/>
      <c r="L67" s="43">
        <v>185000</v>
      </c>
      <c r="M67" s="43">
        <v>16505500</v>
      </c>
      <c r="N67" s="43"/>
      <c r="O67" s="43">
        <v>9132540.15</v>
      </c>
      <c r="P67" s="43"/>
      <c r="Q67" s="43">
        <v>9132540.15</v>
      </c>
      <c r="R67" s="43"/>
      <c r="S67" s="43"/>
      <c r="T67" s="43"/>
      <c r="U67" s="43"/>
      <c r="V67" s="43">
        <v>102635.72</v>
      </c>
      <c r="W67" s="32">
        <v>9029904.43</v>
      </c>
      <c r="X67" s="32"/>
      <c r="Y67" s="43">
        <f t="shared" si="1"/>
        <v>82364.28</v>
      </c>
    </row>
    <row r="68" spans="1:25" ht="150">
      <c r="A68" s="38" t="s">
        <v>1370</v>
      </c>
      <c r="B68" s="39"/>
      <c r="C68" s="39" t="s">
        <v>1371</v>
      </c>
      <c r="D68" s="40" t="str">
        <f t="shared" si="2"/>
        <v>000 1 11 09045 05 0000 120</v>
      </c>
      <c r="E68" s="41">
        <v>185000</v>
      </c>
      <c r="F68" s="42"/>
      <c r="G68" s="43">
        <v>185000</v>
      </c>
      <c r="H68" s="43"/>
      <c r="I68" s="43"/>
      <c r="J68" s="43"/>
      <c r="K68" s="43"/>
      <c r="L68" s="43">
        <v>185000</v>
      </c>
      <c r="M68" s="43"/>
      <c r="N68" s="43"/>
      <c r="O68" s="43">
        <v>102635.72</v>
      </c>
      <c r="P68" s="43"/>
      <c r="Q68" s="43">
        <v>102635.72</v>
      </c>
      <c r="R68" s="43"/>
      <c r="S68" s="43"/>
      <c r="T68" s="43"/>
      <c r="U68" s="43"/>
      <c r="V68" s="43">
        <v>102635.72</v>
      </c>
      <c r="W68" s="32"/>
      <c r="X68" s="32"/>
      <c r="Y68" s="43">
        <f t="shared" si="1"/>
        <v>82364.28</v>
      </c>
    </row>
    <row r="69" spans="1:25" ht="37.5">
      <c r="A69" s="38" t="s">
        <v>1372</v>
      </c>
      <c r="B69" s="39"/>
      <c r="C69" s="39" t="s">
        <v>1373</v>
      </c>
      <c r="D69" s="40" t="str">
        <f t="shared" si="2"/>
        <v>000 1 12 00000 00 0000 000</v>
      </c>
      <c r="E69" s="41">
        <v>4901000</v>
      </c>
      <c r="F69" s="42"/>
      <c r="G69" s="43">
        <v>4901000</v>
      </c>
      <c r="H69" s="43"/>
      <c r="I69" s="43"/>
      <c r="J69" s="43"/>
      <c r="K69" s="43"/>
      <c r="L69" s="43">
        <v>4901000</v>
      </c>
      <c r="M69" s="43"/>
      <c r="N69" s="43"/>
      <c r="O69" s="43">
        <v>1305000.55</v>
      </c>
      <c r="P69" s="43"/>
      <c r="Q69" s="43">
        <v>1305000.55</v>
      </c>
      <c r="R69" s="43"/>
      <c r="S69" s="43"/>
      <c r="T69" s="43"/>
      <c r="U69" s="43"/>
      <c r="V69" s="43">
        <v>1305000.55</v>
      </c>
      <c r="W69" s="32"/>
      <c r="X69" s="32"/>
      <c r="Y69" s="43">
        <f t="shared" si="1"/>
        <v>3595999.45</v>
      </c>
    </row>
    <row r="70" spans="1:25" ht="37.5">
      <c r="A70" s="38" t="s">
        <v>1374</v>
      </c>
      <c r="B70" s="39"/>
      <c r="C70" s="39" t="s">
        <v>1375</v>
      </c>
      <c r="D70" s="40" t="str">
        <f t="shared" si="2"/>
        <v>000 1 12 01000 01 0000 120</v>
      </c>
      <c r="E70" s="41">
        <v>4901000</v>
      </c>
      <c r="F70" s="42"/>
      <c r="G70" s="43">
        <v>4901000</v>
      </c>
      <c r="H70" s="43"/>
      <c r="I70" s="43"/>
      <c r="J70" s="43"/>
      <c r="K70" s="43"/>
      <c r="L70" s="43">
        <v>4901000</v>
      </c>
      <c r="M70" s="43"/>
      <c r="N70" s="43"/>
      <c r="O70" s="43">
        <v>1305000.55</v>
      </c>
      <c r="P70" s="43"/>
      <c r="Q70" s="43">
        <v>1305000.55</v>
      </c>
      <c r="R70" s="43"/>
      <c r="S70" s="43"/>
      <c r="T70" s="43"/>
      <c r="U70" s="43"/>
      <c r="V70" s="43">
        <v>1305000.55</v>
      </c>
      <c r="W70" s="32"/>
      <c r="X70" s="32"/>
      <c r="Y70" s="43">
        <f t="shared" si="1"/>
        <v>3595999.45</v>
      </c>
    </row>
    <row r="71" spans="1:25" ht="56.25">
      <c r="A71" s="38" t="s">
        <v>1376</v>
      </c>
      <c r="B71" s="39"/>
      <c r="C71" s="39" t="s">
        <v>1377</v>
      </c>
      <c r="D71" s="40" t="str">
        <f t="shared" si="2"/>
        <v>000 1 12 01010 01 0000 120</v>
      </c>
      <c r="E71" s="41">
        <v>540000</v>
      </c>
      <c r="F71" s="42"/>
      <c r="G71" s="43">
        <v>540000</v>
      </c>
      <c r="H71" s="43"/>
      <c r="I71" s="43"/>
      <c r="J71" s="43"/>
      <c r="K71" s="43"/>
      <c r="L71" s="43">
        <v>540000</v>
      </c>
      <c r="M71" s="43"/>
      <c r="N71" s="43"/>
      <c r="O71" s="43">
        <v>414252.11</v>
      </c>
      <c r="P71" s="43"/>
      <c r="Q71" s="43">
        <v>414252.11</v>
      </c>
      <c r="R71" s="43"/>
      <c r="S71" s="43"/>
      <c r="T71" s="43"/>
      <c r="U71" s="43"/>
      <c r="V71" s="43">
        <v>414252.11</v>
      </c>
      <c r="W71" s="32"/>
      <c r="X71" s="32"/>
      <c r="Y71" s="43">
        <f t="shared" si="1"/>
        <v>125747.89000000001</v>
      </c>
    </row>
    <row r="72" spans="1:25" ht="56.25">
      <c r="A72" s="38" t="s">
        <v>1378</v>
      </c>
      <c r="B72" s="39"/>
      <c r="C72" s="39" t="s">
        <v>1379</v>
      </c>
      <c r="D72" s="40" t="str">
        <f t="shared" si="2"/>
        <v>000 1 12 01020 01 0000 120</v>
      </c>
      <c r="E72" s="41">
        <v>130000</v>
      </c>
      <c r="F72" s="42"/>
      <c r="G72" s="43">
        <v>130000</v>
      </c>
      <c r="H72" s="43"/>
      <c r="I72" s="43"/>
      <c r="J72" s="43"/>
      <c r="K72" s="43"/>
      <c r="L72" s="43">
        <v>130000</v>
      </c>
      <c r="M72" s="43"/>
      <c r="N72" s="43"/>
      <c r="O72" s="43">
        <v>20894.52</v>
      </c>
      <c r="P72" s="43"/>
      <c r="Q72" s="43">
        <v>20894.52</v>
      </c>
      <c r="R72" s="43"/>
      <c r="S72" s="43"/>
      <c r="T72" s="43"/>
      <c r="U72" s="43"/>
      <c r="V72" s="43">
        <v>20894.52</v>
      </c>
      <c r="W72" s="32"/>
      <c r="X72" s="32"/>
      <c r="Y72" s="43">
        <f t="shared" si="1"/>
        <v>109105.48</v>
      </c>
    </row>
    <row r="73" spans="1:25" ht="37.5">
      <c r="A73" s="38" t="s">
        <v>1380</v>
      </c>
      <c r="B73" s="39"/>
      <c r="C73" s="39" t="s">
        <v>1381</v>
      </c>
      <c r="D73" s="40" t="str">
        <f t="shared" si="2"/>
        <v>000 1 12 01030 01 0000 120</v>
      </c>
      <c r="E73" s="41">
        <v>1600000</v>
      </c>
      <c r="F73" s="42"/>
      <c r="G73" s="43">
        <v>1600000</v>
      </c>
      <c r="H73" s="43"/>
      <c r="I73" s="43"/>
      <c r="J73" s="43"/>
      <c r="K73" s="43"/>
      <c r="L73" s="43">
        <v>1600000</v>
      </c>
      <c r="M73" s="43"/>
      <c r="N73" s="43"/>
      <c r="O73" s="43">
        <v>870715.82</v>
      </c>
      <c r="P73" s="43"/>
      <c r="Q73" s="43">
        <v>870715.82</v>
      </c>
      <c r="R73" s="43"/>
      <c r="S73" s="43"/>
      <c r="T73" s="43"/>
      <c r="U73" s="43"/>
      <c r="V73" s="43">
        <v>870715.82</v>
      </c>
      <c r="W73" s="32"/>
      <c r="X73" s="32"/>
      <c r="Y73" s="43">
        <f t="shared" si="1"/>
        <v>729284.18</v>
      </c>
    </row>
    <row r="74" spans="1:25" ht="37.5">
      <c r="A74" s="38" t="s">
        <v>1382</v>
      </c>
      <c r="B74" s="39"/>
      <c r="C74" s="39" t="s">
        <v>1383</v>
      </c>
      <c r="D74" s="40" t="str">
        <f t="shared" si="2"/>
        <v>000 1 12 01040 01 0000 120</v>
      </c>
      <c r="E74" s="41">
        <v>2631000</v>
      </c>
      <c r="F74" s="42"/>
      <c r="G74" s="43">
        <v>2631000</v>
      </c>
      <c r="H74" s="43"/>
      <c r="I74" s="43"/>
      <c r="J74" s="43"/>
      <c r="K74" s="43"/>
      <c r="L74" s="43">
        <v>2631000</v>
      </c>
      <c r="M74" s="43"/>
      <c r="N74" s="43"/>
      <c r="O74" s="43">
        <v>-1391.5</v>
      </c>
      <c r="P74" s="43"/>
      <c r="Q74" s="43">
        <v>-1391.5</v>
      </c>
      <c r="R74" s="43"/>
      <c r="S74" s="43"/>
      <c r="T74" s="43"/>
      <c r="U74" s="43"/>
      <c r="V74" s="43">
        <v>-1391.5</v>
      </c>
      <c r="W74" s="32"/>
      <c r="X74" s="32"/>
      <c r="Y74" s="43">
        <f t="shared" si="1"/>
        <v>2632391.5</v>
      </c>
    </row>
    <row r="75" spans="1:25" ht="37.5">
      <c r="A75" s="38" t="s">
        <v>1384</v>
      </c>
      <c r="B75" s="39"/>
      <c r="C75" s="39" t="s">
        <v>1385</v>
      </c>
      <c r="D75" s="40" t="str">
        <f t="shared" si="2"/>
        <v>000 1 12 01050 01 0000 120</v>
      </c>
      <c r="E75" s="41"/>
      <c r="F75" s="42"/>
      <c r="G75" s="43"/>
      <c r="H75" s="43"/>
      <c r="I75" s="43"/>
      <c r="J75" s="43"/>
      <c r="K75" s="43"/>
      <c r="L75" s="43">
        <v>0</v>
      </c>
      <c r="M75" s="43"/>
      <c r="N75" s="43"/>
      <c r="O75" s="43">
        <v>529.6</v>
      </c>
      <c r="P75" s="43"/>
      <c r="Q75" s="43">
        <v>529.6</v>
      </c>
      <c r="R75" s="43"/>
      <c r="S75" s="43"/>
      <c r="T75" s="43"/>
      <c r="U75" s="43"/>
      <c r="V75" s="43">
        <v>529.6</v>
      </c>
      <c r="W75" s="32"/>
      <c r="X75" s="32"/>
      <c r="Y75" s="43">
        <f t="shared" si="1"/>
        <v>-529.6</v>
      </c>
    </row>
    <row r="76" spans="1:25" ht="56.25">
      <c r="A76" s="38" t="s">
        <v>1386</v>
      </c>
      <c r="B76" s="39"/>
      <c r="C76" s="39" t="s">
        <v>1387</v>
      </c>
      <c r="D76" s="40" t="str">
        <f t="shared" si="2"/>
        <v>000 1 13 00000 00 0000 000</v>
      </c>
      <c r="E76" s="41">
        <v>36546741.89</v>
      </c>
      <c r="F76" s="42"/>
      <c r="G76" s="43">
        <v>36546741.89</v>
      </c>
      <c r="H76" s="43"/>
      <c r="I76" s="43"/>
      <c r="J76" s="43"/>
      <c r="K76" s="43"/>
      <c r="L76" s="43">
        <v>24011495.6</v>
      </c>
      <c r="M76" s="43">
        <v>12535246.29</v>
      </c>
      <c r="N76" s="43"/>
      <c r="O76" s="43">
        <v>21401068.12</v>
      </c>
      <c r="P76" s="43"/>
      <c r="Q76" s="43">
        <v>21401068.12</v>
      </c>
      <c r="R76" s="43"/>
      <c r="S76" s="43"/>
      <c r="T76" s="43"/>
      <c r="U76" s="43"/>
      <c r="V76" s="43">
        <v>17260812.52</v>
      </c>
      <c r="W76" s="32">
        <v>4140255.6</v>
      </c>
      <c r="X76" s="32"/>
      <c r="Y76" s="43">
        <f t="shared" si="1"/>
        <v>6750683.080000002</v>
      </c>
    </row>
    <row r="77" spans="1:25" ht="37.5">
      <c r="A77" s="38" t="s">
        <v>1388</v>
      </c>
      <c r="B77" s="39"/>
      <c r="C77" s="39" t="s">
        <v>1389</v>
      </c>
      <c r="D77" s="40" t="str">
        <f t="shared" si="2"/>
        <v>000 1 13 01000 00 0000 130</v>
      </c>
      <c r="E77" s="41">
        <v>34695495.6</v>
      </c>
      <c r="F77" s="42"/>
      <c r="G77" s="43">
        <v>34695495.6</v>
      </c>
      <c r="H77" s="43"/>
      <c r="I77" s="43"/>
      <c r="J77" s="43"/>
      <c r="K77" s="43"/>
      <c r="L77" s="43">
        <v>22620495.6</v>
      </c>
      <c r="M77" s="43">
        <v>12075000</v>
      </c>
      <c r="N77" s="43"/>
      <c r="O77" s="43">
        <v>22260155.28</v>
      </c>
      <c r="P77" s="43"/>
      <c r="Q77" s="43">
        <v>22260155.28</v>
      </c>
      <c r="R77" s="43"/>
      <c r="S77" s="43"/>
      <c r="T77" s="43"/>
      <c r="U77" s="43"/>
      <c r="V77" s="43">
        <v>15400305.5</v>
      </c>
      <c r="W77" s="32">
        <v>6859849.78</v>
      </c>
      <c r="X77" s="32"/>
      <c r="Y77" s="43">
        <f t="shared" si="1"/>
        <v>7220190.1000000015</v>
      </c>
    </row>
    <row r="78" spans="1:25" ht="37.5">
      <c r="A78" s="38" t="s">
        <v>1390</v>
      </c>
      <c r="B78" s="39"/>
      <c r="C78" s="39" t="s">
        <v>1391</v>
      </c>
      <c r="D78" s="40" t="str">
        <f t="shared" si="2"/>
        <v>000 1 13 01990 00 0000 130</v>
      </c>
      <c r="E78" s="41">
        <v>34695495.6</v>
      </c>
      <c r="F78" s="42"/>
      <c r="G78" s="43">
        <v>34695495.6</v>
      </c>
      <c r="H78" s="43"/>
      <c r="I78" s="43"/>
      <c r="J78" s="43"/>
      <c r="K78" s="43"/>
      <c r="L78" s="43">
        <v>22620495.6</v>
      </c>
      <c r="M78" s="43">
        <v>12075000</v>
      </c>
      <c r="N78" s="43"/>
      <c r="O78" s="43">
        <v>22260155.28</v>
      </c>
      <c r="P78" s="43"/>
      <c r="Q78" s="43">
        <v>22260155.28</v>
      </c>
      <c r="R78" s="43"/>
      <c r="S78" s="43"/>
      <c r="T78" s="43"/>
      <c r="U78" s="43"/>
      <c r="V78" s="43">
        <v>15400305.5</v>
      </c>
      <c r="W78" s="32">
        <v>6859849.78</v>
      </c>
      <c r="X78" s="32"/>
      <c r="Y78" s="43">
        <f t="shared" si="1"/>
        <v>7220190.1000000015</v>
      </c>
    </row>
    <row r="79" spans="1:25" ht="56.25">
      <c r="A79" s="38" t="s">
        <v>1392</v>
      </c>
      <c r="B79" s="39"/>
      <c r="C79" s="39" t="s">
        <v>1393</v>
      </c>
      <c r="D79" s="40" t="str">
        <f t="shared" si="2"/>
        <v>000 1 13 01995 05 0000 130</v>
      </c>
      <c r="E79" s="41">
        <v>22620495.6</v>
      </c>
      <c r="F79" s="42"/>
      <c r="G79" s="43">
        <v>22620495.6</v>
      </c>
      <c r="H79" s="43"/>
      <c r="I79" s="43"/>
      <c r="J79" s="43"/>
      <c r="K79" s="43"/>
      <c r="L79" s="43">
        <v>22620495.6</v>
      </c>
      <c r="M79" s="43"/>
      <c r="N79" s="43"/>
      <c r="O79" s="43">
        <v>15400305.5</v>
      </c>
      <c r="P79" s="43"/>
      <c r="Q79" s="43">
        <v>15400305.5</v>
      </c>
      <c r="R79" s="43"/>
      <c r="S79" s="43"/>
      <c r="T79" s="43"/>
      <c r="U79" s="43"/>
      <c r="V79" s="43">
        <v>15400305.5</v>
      </c>
      <c r="W79" s="32"/>
      <c r="X79" s="32"/>
      <c r="Y79" s="43">
        <f t="shared" si="1"/>
        <v>7220190.1000000015</v>
      </c>
    </row>
    <row r="80" spans="1:25" ht="37.5">
      <c r="A80" s="38" t="s">
        <v>1394</v>
      </c>
      <c r="B80" s="39"/>
      <c r="C80" s="39" t="s">
        <v>1395</v>
      </c>
      <c r="D80" s="40" t="str">
        <f t="shared" si="2"/>
        <v>000 1 13 02000 00 0000 130</v>
      </c>
      <c r="E80" s="41">
        <v>1851246.29</v>
      </c>
      <c r="F80" s="42"/>
      <c r="G80" s="43">
        <v>1851246.29</v>
      </c>
      <c r="H80" s="43"/>
      <c r="I80" s="43"/>
      <c r="J80" s="43"/>
      <c r="K80" s="43"/>
      <c r="L80" s="43">
        <v>1391000</v>
      </c>
      <c r="M80" s="43">
        <v>460246.29</v>
      </c>
      <c r="N80" s="43"/>
      <c r="O80" s="43">
        <v>-859087.16</v>
      </c>
      <c r="P80" s="43"/>
      <c r="Q80" s="43">
        <v>-859087.16</v>
      </c>
      <c r="R80" s="43"/>
      <c r="S80" s="43"/>
      <c r="T80" s="43"/>
      <c r="U80" s="43"/>
      <c r="V80" s="43">
        <v>1860507.02</v>
      </c>
      <c r="W80" s="32">
        <v>-2719594.18</v>
      </c>
      <c r="X80" s="32"/>
      <c r="Y80" s="43">
        <f t="shared" si="1"/>
        <v>-469507.02</v>
      </c>
    </row>
    <row r="81" spans="1:25" ht="37.5">
      <c r="A81" s="38" t="s">
        <v>1396</v>
      </c>
      <c r="B81" s="39"/>
      <c r="C81" s="39" t="s">
        <v>1397</v>
      </c>
      <c r="D81" s="40" t="str">
        <f t="shared" si="2"/>
        <v>000 1 13 02990 00 0000 130</v>
      </c>
      <c r="E81" s="41">
        <v>1851246.29</v>
      </c>
      <c r="F81" s="42"/>
      <c r="G81" s="43">
        <v>1851246.29</v>
      </c>
      <c r="H81" s="43"/>
      <c r="I81" s="43"/>
      <c r="J81" s="43"/>
      <c r="K81" s="43"/>
      <c r="L81" s="43">
        <v>1391000</v>
      </c>
      <c r="M81" s="43">
        <v>460246.29</v>
      </c>
      <c r="N81" s="43"/>
      <c r="O81" s="43">
        <v>-859087.16</v>
      </c>
      <c r="P81" s="43"/>
      <c r="Q81" s="43">
        <v>-859087.16</v>
      </c>
      <c r="R81" s="43"/>
      <c r="S81" s="43"/>
      <c r="T81" s="43"/>
      <c r="U81" s="43"/>
      <c r="V81" s="43">
        <v>1860507.02</v>
      </c>
      <c r="W81" s="32">
        <v>-2719594.18</v>
      </c>
      <c r="X81" s="32"/>
      <c r="Y81" s="43">
        <f t="shared" si="1"/>
        <v>-469507.02</v>
      </c>
    </row>
    <row r="82" spans="1:25" ht="37.5">
      <c r="A82" s="38" t="s">
        <v>1398</v>
      </c>
      <c r="B82" s="39"/>
      <c r="C82" s="39" t="s">
        <v>1399</v>
      </c>
      <c r="D82" s="40" t="str">
        <f t="shared" si="2"/>
        <v>000 1 13 02995 05 0000 130</v>
      </c>
      <c r="E82" s="41">
        <v>1391000</v>
      </c>
      <c r="F82" s="42"/>
      <c r="G82" s="43">
        <v>1391000</v>
      </c>
      <c r="H82" s="43"/>
      <c r="I82" s="43"/>
      <c r="J82" s="43"/>
      <c r="K82" s="43"/>
      <c r="L82" s="43">
        <v>1391000</v>
      </c>
      <c r="M82" s="43"/>
      <c r="N82" s="43"/>
      <c r="O82" s="43">
        <v>1860507.02</v>
      </c>
      <c r="P82" s="43"/>
      <c r="Q82" s="43">
        <v>1860507.02</v>
      </c>
      <c r="R82" s="43"/>
      <c r="S82" s="43"/>
      <c r="T82" s="43"/>
      <c r="U82" s="43"/>
      <c r="V82" s="43">
        <v>1860507.02</v>
      </c>
      <c r="W82" s="32"/>
      <c r="X82" s="32"/>
      <c r="Y82" s="43">
        <f aca="true" t="shared" si="3" ref="Y82:Y145">L82-V82</f>
        <v>-469507.02</v>
      </c>
    </row>
    <row r="83" spans="1:25" ht="56.25">
      <c r="A83" s="38" t="s">
        <v>1400</v>
      </c>
      <c r="B83" s="39"/>
      <c r="C83" s="39" t="s">
        <v>1401</v>
      </c>
      <c r="D83" s="40" t="str">
        <f t="shared" si="2"/>
        <v>000 1 14 00000 00 0000 000</v>
      </c>
      <c r="E83" s="41">
        <v>238028008</v>
      </c>
      <c r="F83" s="42"/>
      <c r="G83" s="43">
        <v>238028008</v>
      </c>
      <c r="H83" s="43"/>
      <c r="I83" s="43"/>
      <c r="J83" s="43"/>
      <c r="K83" s="43"/>
      <c r="L83" s="43">
        <v>43744000</v>
      </c>
      <c r="M83" s="43">
        <v>194284008</v>
      </c>
      <c r="N83" s="43"/>
      <c r="O83" s="43">
        <v>74929900.61</v>
      </c>
      <c r="P83" s="43"/>
      <c r="Q83" s="43">
        <v>74929900.61</v>
      </c>
      <c r="R83" s="43"/>
      <c r="S83" s="43"/>
      <c r="T83" s="43"/>
      <c r="U83" s="43"/>
      <c r="V83" s="43">
        <v>38147221.67</v>
      </c>
      <c r="W83" s="32">
        <v>36782678.94</v>
      </c>
      <c r="X83" s="32"/>
      <c r="Y83" s="43">
        <f t="shared" si="3"/>
        <v>5596778.329999998</v>
      </c>
    </row>
    <row r="84" spans="1:25" ht="150">
      <c r="A84" s="38" t="s">
        <v>1402</v>
      </c>
      <c r="B84" s="39"/>
      <c r="C84" s="39" t="s">
        <v>1403</v>
      </c>
      <c r="D84" s="40" t="str">
        <f t="shared" si="2"/>
        <v>000 1 14 02000 00 0000 000</v>
      </c>
      <c r="E84" s="41">
        <v>60509400</v>
      </c>
      <c r="F84" s="42"/>
      <c r="G84" s="43">
        <v>60509400</v>
      </c>
      <c r="H84" s="43"/>
      <c r="I84" s="43"/>
      <c r="J84" s="43"/>
      <c r="K84" s="43"/>
      <c r="L84" s="43">
        <v>2250000</v>
      </c>
      <c r="M84" s="43">
        <v>58259400</v>
      </c>
      <c r="N84" s="43"/>
      <c r="O84" s="43">
        <v>-376443.73</v>
      </c>
      <c r="P84" s="43"/>
      <c r="Q84" s="43">
        <v>-376443.73</v>
      </c>
      <c r="R84" s="43"/>
      <c r="S84" s="43"/>
      <c r="T84" s="43"/>
      <c r="U84" s="43"/>
      <c r="V84" s="43">
        <v>1128049.32</v>
      </c>
      <c r="W84" s="32">
        <v>-1504493.05</v>
      </c>
      <c r="X84" s="32"/>
      <c r="Y84" s="43">
        <f t="shared" si="3"/>
        <v>1121950.68</v>
      </c>
    </row>
    <row r="85" spans="1:25" ht="168.75">
      <c r="A85" s="38" t="s">
        <v>1404</v>
      </c>
      <c r="B85" s="39"/>
      <c r="C85" s="39" t="s">
        <v>1405</v>
      </c>
      <c r="D85" s="40" t="str">
        <f t="shared" si="2"/>
        <v>000 1 14 02050 05 0000 410</v>
      </c>
      <c r="E85" s="41">
        <v>2250000</v>
      </c>
      <c r="F85" s="42"/>
      <c r="G85" s="43">
        <v>2250000</v>
      </c>
      <c r="H85" s="43"/>
      <c r="I85" s="43"/>
      <c r="J85" s="43"/>
      <c r="K85" s="43"/>
      <c r="L85" s="43">
        <v>2250000</v>
      </c>
      <c r="M85" s="43"/>
      <c r="N85" s="43"/>
      <c r="O85" s="43">
        <v>1128049.32</v>
      </c>
      <c r="P85" s="43"/>
      <c r="Q85" s="43">
        <v>1128049.32</v>
      </c>
      <c r="R85" s="43"/>
      <c r="S85" s="43"/>
      <c r="T85" s="43"/>
      <c r="U85" s="43"/>
      <c r="V85" s="43">
        <v>1128049.32</v>
      </c>
      <c r="W85" s="32"/>
      <c r="X85" s="32"/>
      <c r="Y85" s="43">
        <f t="shared" si="3"/>
        <v>1121950.68</v>
      </c>
    </row>
    <row r="86" spans="1:25" ht="168.75">
      <c r="A86" s="38" t="s">
        <v>1406</v>
      </c>
      <c r="B86" s="39"/>
      <c r="C86" s="39" t="s">
        <v>1407</v>
      </c>
      <c r="D86" s="40" t="str">
        <f t="shared" si="2"/>
        <v>000 1 14 02052 05 0000 410</v>
      </c>
      <c r="E86" s="41">
        <v>2250000</v>
      </c>
      <c r="F86" s="42"/>
      <c r="G86" s="43">
        <v>2250000</v>
      </c>
      <c r="H86" s="43"/>
      <c r="I86" s="43"/>
      <c r="J86" s="43"/>
      <c r="K86" s="43"/>
      <c r="L86" s="43">
        <v>2250000</v>
      </c>
      <c r="M86" s="43"/>
      <c r="N86" s="43"/>
      <c r="O86" s="43">
        <v>1128049.32</v>
      </c>
      <c r="P86" s="43"/>
      <c r="Q86" s="43">
        <v>1128049.32</v>
      </c>
      <c r="R86" s="43"/>
      <c r="S86" s="43"/>
      <c r="T86" s="43"/>
      <c r="U86" s="43"/>
      <c r="V86" s="43">
        <v>1128049.32</v>
      </c>
      <c r="W86" s="32"/>
      <c r="X86" s="32"/>
      <c r="Y86" s="43">
        <f t="shared" si="3"/>
        <v>1121950.68</v>
      </c>
    </row>
    <row r="87" spans="1:25" ht="112.5">
      <c r="A87" s="38" t="s">
        <v>1408</v>
      </c>
      <c r="B87" s="39"/>
      <c r="C87" s="39" t="s">
        <v>1409</v>
      </c>
      <c r="D87" s="40" t="str">
        <f t="shared" si="2"/>
        <v>000 1 14 06000 00 0000 430</v>
      </c>
      <c r="E87" s="41">
        <v>176250608</v>
      </c>
      <c r="F87" s="42"/>
      <c r="G87" s="43">
        <v>176250608</v>
      </c>
      <c r="H87" s="43"/>
      <c r="I87" s="43"/>
      <c r="J87" s="43"/>
      <c r="K87" s="43"/>
      <c r="L87" s="43">
        <v>41494000</v>
      </c>
      <c r="M87" s="43">
        <v>134756608</v>
      </c>
      <c r="N87" s="43"/>
      <c r="O87" s="43">
        <v>74038344.34</v>
      </c>
      <c r="P87" s="43"/>
      <c r="Q87" s="43">
        <v>74038344.34</v>
      </c>
      <c r="R87" s="43"/>
      <c r="S87" s="43"/>
      <c r="T87" s="43"/>
      <c r="U87" s="43"/>
      <c r="V87" s="43">
        <v>37019172.35</v>
      </c>
      <c r="W87" s="32">
        <v>37019171.99</v>
      </c>
      <c r="X87" s="32"/>
      <c r="Y87" s="43">
        <f t="shared" si="3"/>
        <v>4474827.6499999985</v>
      </c>
    </row>
    <row r="88" spans="1:25" ht="75">
      <c r="A88" s="38" t="s">
        <v>1410</v>
      </c>
      <c r="B88" s="39"/>
      <c r="C88" s="39" t="s">
        <v>1411</v>
      </c>
      <c r="D88" s="40" t="str">
        <f t="shared" si="2"/>
        <v>000 1 14 06010 00 0000 430</v>
      </c>
      <c r="E88" s="41">
        <v>175250608</v>
      </c>
      <c r="F88" s="42"/>
      <c r="G88" s="43">
        <v>175250608</v>
      </c>
      <c r="H88" s="43"/>
      <c r="I88" s="43"/>
      <c r="J88" s="43"/>
      <c r="K88" s="43"/>
      <c r="L88" s="43">
        <v>41494000</v>
      </c>
      <c r="M88" s="43">
        <v>133756608</v>
      </c>
      <c r="N88" s="43"/>
      <c r="O88" s="43">
        <v>74038344.34</v>
      </c>
      <c r="P88" s="43"/>
      <c r="Q88" s="43">
        <v>74038344.34</v>
      </c>
      <c r="R88" s="43"/>
      <c r="S88" s="43"/>
      <c r="T88" s="43"/>
      <c r="U88" s="43"/>
      <c r="V88" s="43">
        <v>37019172.35</v>
      </c>
      <c r="W88" s="32">
        <v>37019171.99</v>
      </c>
      <c r="X88" s="32"/>
      <c r="Y88" s="43">
        <f t="shared" si="3"/>
        <v>4474827.6499999985</v>
      </c>
    </row>
    <row r="89" spans="1:25" ht="75">
      <c r="A89" s="38" t="s">
        <v>1412</v>
      </c>
      <c r="B89" s="39"/>
      <c r="C89" s="39" t="s">
        <v>1413</v>
      </c>
      <c r="D89" s="40" t="str">
        <f t="shared" si="2"/>
        <v>000 1 14 06013 10 0000 430</v>
      </c>
      <c r="E89" s="41">
        <v>175250608</v>
      </c>
      <c r="F89" s="42"/>
      <c r="G89" s="43">
        <v>175250608</v>
      </c>
      <c r="H89" s="43"/>
      <c r="I89" s="43"/>
      <c r="J89" s="43"/>
      <c r="K89" s="43"/>
      <c r="L89" s="43">
        <v>41494000</v>
      </c>
      <c r="M89" s="43">
        <v>133756608</v>
      </c>
      <c r="N89" s="43"/>
      <c r="O89" s="43">
        <v>74038344.34</v>
      </c>
      <c r="P89" s="43"/>
      <c r="Q89" s="43">
        <v>74038344.34</v>
      </c>
      <c r="R89" s="43"/>
      <c r="S89" s="43"/>
      <c r="T89" s="43"/>
      <c r="U89" s="43"/>
      <c r="V89" s="43">
        <v>37019172.35</v>
      </c>
      <c r="W89" s="32">
        <v>37019171.99</v>
      </c>
      <c r="X89" s="32"/>
      <c r="Y89" s="43">
        <f t="shared" si="3"/>
        <v>4474827.6499999985</v>
      </c>
    </row>
    <row r="90" spans="1:25" ht="37.5">
      <c r="A90" s="38" t="s">
        <v>1414</v>
      </c>
      <c r="B90" s="39"/>
      <c r="C90" s="39" t="s">
        <v>1415</v>
      </c>
      <c r="D90" s="40" t="str">
        <f t="shared" si="2"/>
        <v>000 1 16 00000 00 0000 000</v>
      </c>
      <c r="E90" s="41">
        <v>11434900</v>
      </c>
      <c r="F90" s="42"/>
      <c r="G90" s="43">
        <v>11434900</v>
      </c>
      <c r="H90" s="43"/>
      <c r="I90" s="43"/>
      <c r="J90" s="43"/>
      <c r="K90" s="43"/>
      <c r="L90" s="43">
        <v>10872900</v>
      </c>
      <c r="M90" s="43">
        <v>562000</v>
      </c>
      <c r="N90" s="43"/>
      <c r="O90" s="43">
        <v>5060299.68</v>
      </c>
      <c r="P90" s="43"/>
      <c r="Q90" s="43">
        <v>5060299.68</v>
      </c>
      <c r="R90" s="43"/>
      <c r="S90" s="43"/>
      <c r="T90" s="43"/>
      <c r="U90" s="43"/>
      <c r="V90" s="43">
        <v>4867343.62</v>
      </c>
      <c r="W90" s="32">
        <v>192956.06</v>
      </c>
      <c r="X90" s="32"/>
      <c r="Y90" s="43">
        <f t="shared" si="3"/>
        <v>6005556.38</v>
      </c>
    </row>
    <row r="91" spans="1:25" ht="56.25">
      <c r="A91" s="38" t="s">
        <v>1416</v>
      </c>
      <c r="B91" s="39"/>
      <c r="C91" s="39" t="s">
        <v>1417</v>
      </c>
      <c r="D91" s="40" t="str">
        <f t="shared" si="2"/>
        <v>000 1 16 03000 00 0000 140</v>
      </c>
      <c r="E91" s="41">
        <v>282000</v>
      </c>
      <c r="F91" s="42"/>
      <c r="G91" s="43">
        <v>282000</v>
      </c>
      <c r="H91" s="43"/>
      <c r="I91" s="43"/>
      <c r="J91" s="43"/>
      <c r="K91" s="43"/>
      <c r="L91" s="43">
        <v>282000</v>
      </c>
      <c r="M91" s="43"/>
      <c r="N91" s="43"/>
      <c r="O91" s="43">
        <v>93192.68</v>
      </c>
      <c r="P91" s="43"/>
      <c r="Q91" s="43">
        <v>93192.68</v>
      </c>
      <c r="R91" s="43"/>
      <c r="S91" s="43"/>
      <c r="T91" s="43"/>
      <c r="U91" s="43"/>
      <c r="V91" s="43">
        <v>93192.68</v>
      </c>
      <c r="W91" s="32"/>
      <c r="X91" s="32"/>
      <c r="Y91" s="43">
        <f t="shared" si="3"/>
        <v>188807.32</v>
      </c>
    </row>
    <row r="92" spans="1:25" ht="243.75">
      <c r="A92" s="38" t="s">
        <v>1418</v>
      </c>
      <c r="B92" s="39"/>
      <c r="C92" s="39" t="s">
        <v>1419</v>
      </c>
      <c r="D92" s="40" t="str">
        <f t="shared" si="2"/>
        <v>000 1 16 03010 01 0000 140</v>
      </c>
      <c r="E92" s="41">
        <v>262000</v>
      </c>
      <c r="F92" s="42"/>
      <c r="G92" s="43">
        <v>262000</v>
      </c>
      <c r="H92" s="43"/>
      <c r="I92" s="43"/>
      <c r="J92" s="43"/>
      <c r="K92" s="43"/>
      <c r="L92" s="43">
        <v>262000</v>
      </c>
      <c r="M92" s="43"/>
      <c r="N92" s="43"/>
      <c r="O92" s="43">
        <v>83842.68</v>
      </c>
      <c r="P92" s="43"/>
      <c r="Q92" s="43">
        <v>83842.68</v>
      </c>
      <c r="R92" s="43"/>
      <c r="S92" s="43"/>
      <c r="T92" s="43"/>
      <c r="U92" s="43"/>
      <c r="V92" s="43">
        <v>83842.68</v>
      </c>
      <c r="W92" s="32"/>
      <c r="X92" s="32"/>
      <c r="Y92" s="43">
        <f t="shared" si="3"/>
        <v>178157.32</v>
      </c>
    </row>
    <row r="93" spans="1:25" ht="112.5">
      <c r="A93" s="38" t="s">
        <v>1420</v>
      </c>
      <c r="B93" s="39"/>
      <c r="C93" s="39" t="s">
        <v>1421</v>
      </c>
      <c r="D93" s="40" t="str">
        <f t="shared" si="2"/>
        <v>000 1 16 03030 01 0000 140</v>
      </c>
      <c r="E93" s="41">
        <v>20000</v>
      </c>
      <c r="F93" s="42"/>
      <c r="G93" s="43">
        <v>20000</v>
      </c>
      <c r="H93" s="43"/>
      <c r="I93" s="43"/>
      <c r="J93" s="43"/>
      <c r="K93" s="43"/>
      <c r="L93" s="43">
        <v>20000</v>
      </c>
      <c r="M93" s="43"/>
      <c r="N93" s="43"/>
      <c r="O93" s="43">
        <v>9350</v>
      </c>
      <c r="P93" s="43"/>
      <c r="Q93" s="43">
        <v>9350</v>
      </c>
      <c r="R93" s="43"/>
      <c r="S93" s="43"/>
      <c r="T93" s="43"/>
      <c r="U93" s="43"/>
      <c r="V93" s="43">
        <v>9350</v>
      </c>
      <c r="W93" s="32"/>
      <c r="X93" s="32"/>
      <c r="Y93" s="43">
        <f t="shared" si="3"/>
        <v>10650</v>
      </c>
    </row>
    <row r="94" spans="1:25" ht="112.5">
      <c r="A94" s="38" t="s">
        <v>1422</v>
      </c>
      <c r="B94" s="39"/>
      <c r="C94" s="39" t="s">
        <v>1423</v>
      </c>
      <c r="D94" s="40" t="str">
        <f t="shared" si="2"/>
        <v>000 1 16 06000 01 0000 140</v>
      </c>
      <c r="E94" s="41">
        <v>435000</v>
      </c>
      <c r="F94" s="42"/>
      <c r="G94" s="43">
        <v>435000</v>
      </c>
      <c r="H94" s="43"/>
      <c r="I94" s="43"/>
      <c r="J94" s="43"/>
      <c r="K94" s="43"/>
      <c r="L94" s="43">
        <v>435000</v>
      </c>
      <c r="M94" s="43"/>
      <c r="N94" s="43"/>
      <c r="O94" s="43">
        <v>234843.85</v>
      </c>
      <c r="P94" s="43"/>
      <c r="Q94" s="43">
        <v>234843.85</v>
      </c>
      <c r="R94" s="43"/>
      <c r="S94" s="43"/>
      <c r="T94" s="43"/>
      <c r="U94" s="43"/>
      <c r="V94" s="43">
        <v>234843.85</v>
      </c>
      <c r="W94" s="32"/>
      <c r="X94" s="32"/>
      <c r="Y94" s="43">
        <f t="shared" si="3"/>
        <v>200156.15</v>
      </c>
    </row>
    <row r="95" spans="1:25" ht="112.5">
      <c r="A95" s="38" t="s">
        <v>1424</v>
      </c>
      <c r="B95" s="39"/>
      <c r="C95" s="39" t="s">
        <v>1425</v>
      </c>
      <c r="D95" s="40" t="str">
        <f t="shared" si="2"/>
        <v>000 1 16 08000 01 0000 140</v>
      </c>
      <c r="E95" s="41">
        <v>40000</v>
      </c>
      <c r="F95" s="42"/>
      <c r="G95" s="43">
        <v>40000</v>
      </c>
      <c r="H95" s="43"/>
      <c r="I95" s="43"/>
      <c r="J95" s="43"/>
      <c r="K95" s="43"/>
      <c r="L95" s="43">
        <v>40000</v>
      </c>
      <c r="M95" s="43"/>
      <c r="N95" s="43"/>
      <c r="O95" s="43">
        <v>39000</v>
      </c>
      <c r="P95" s="43"/>
      <c r="Q95" s="43">
        <v>39000</v>
      </c>
      <c r="R95" s="43"/>
      <c r="S95" s="43"/>
      <c r="T95" s="43"/>
      <c r="U95" s="43"/>
      <c r="V95" s="43">
        <v>39000</v>
      </c>
      <c r="W95" s="32"/>
      <c r="X95" s="32"/>
      <c r="Y95" s="43">
        <f t="shared" si="3"/>
        <v>1000</v>
      </c>
    </row>
    <row r="96" spans="1:25" ht="112.5">
      <c r="A96" s="38" t="s">
        <v>1426</v>
      </c>
      <c r="B96" s="39"/>
      <c r="C96" s="39" t="s">
        <v>1427</v>
      </c>
      <c r="D96" s="40" t="str">
        <f t="shared" si="2"/>
        <v>000 1 16 08010 01 0000 140</v>
      </c>
      <c r="E96" s="41">
        <v>35000</v>
      </c>
      <c r="F96" s="42"/>
      <c r="G96" s="43">
        <v>35000</v>
      </c>
      <c r="H96" s="43"/>
      <c r="I96" s="43"/>
      <c r="J96" s="43"/>
      <c r="K96" s="43"/>
      <c r="L96" s="43">
        <v>35000</v>
      </c>
      <c r="M96" s="43"/>
      <c r="N96" s="43"/>
      <c r="O96" s="43">
        <v>39000</v>
      </c>
      <c r="P96" s="43"/>
      <c r="Q96" s="43">
        <v>39000</v>
      </c>
      <c r="R96" s="43"/>
      <c r="S96" s="43"/>
      <c r="T96" s="43"/>
      <c r="U96" s="43"/>
      <c r="V96" s="43">
        <v>39000</v>
      </c>
      <c r="W96" s="32"/>
      <c r="X96" s="32"/>
      <c r="Y96" s="43">
        <f t="shared" si="3"/>
        <v>-4000</v>
      </c>
    </row>
    <row r="97" spans="1:25" ht="93.75">
      <c r="A97" s="38" t="s">
        <v>1428</v>
      </c>
      <c r="B97" s="39"/>
      <c r="C97" s="39" t="s">
        <v>1429</v>
      </c>
      <c r="D97" s="40" t="str">
        <f t="shared" si="2"/>
        <v>000 1 16 08020 01 0000 140</v>
      </c>
      <c r="E97" s="41">
        <v>5000</v>
      </c>
      <c r="F97" s="42"/>
      <c r="G97" s="43">
        <v>5000</v>
      </c>
      <c r="H97" s="43"/>
      <c r="I97" s="43"/>
      <c r="J97" s="43"/>
      <c r="K97" s="43"/>
      <c r="L97" s="43">
        <v>5000</v>
      </c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32"/>
      <c r="X97" s="32"/>
      <c r="Y97" s="43">
        <f t="shared" si="3"/>
        <v>5000</v>
      </c>
    </row>
    <row r="98" spans="1:25" ht="75">
      <c r="A98" s="38" t="s">
        <v>1430</v>
      </c>
      <c r="B98" s="39"/>
      <c r="C98" s="39" t="s">
        <v>1431</v>
      </c>
      <c r="D98" s="40" t="str">
        <f t="shared" si="2"/>
        <v>000 1 16 21000 00 0000 140</v>
      </c>
      <c r="E98" s="41">
        <v>30000</v>
      </c>
      <c r="F98" s="42"/>
      <c r="G98" s="43">
        <v>30000</v>
      </c>
      <c r="H98" s="43"/>
      <c r="I98" s="43"/>
      <c r="J98" s="43"/>
      <c r="K98" s="43"/>
      <c r="L98" s="43">
        <v>30000</v>
      </c>
      <c r="M98" s="43"/>
      <c r="N98" s="43"/>
      <c r="O98" s="43">
        <v>5000</v>
      </c>
      <c r="P98" s="43"/>
      <c r="Q98" s="43">
        <v>5000</v>
      </c>
      <c r="R98" s="43"/>
      <c r="S98" s="43"/>
      <c r="T98" s="43"/>
      <c r="U98" s="43"/>
      <c r="V98" s="43">
        <v>5000</v>
      </c>
      <c r="W98" s="32"/>
      <c r="X98" s="32"/>
      <c r="Y98" s="43">
        <f t="shared" si="3"/>
        <v>25000</v>
      </c>
    </row>
    <row r="99" spans="1:25" ht="112.5">
      <c r="A99" s="38" t="s">
        <v>1432</v>
      </c>
      <c r="B99" s="39"/>
      <c r="C99" s="39" t="s">
        <v>1433</v>
      </c>
      <c r="D99" s="40" t="str">
        <f t="shared" si="2"/>
        <v>000 1 16 21050 05 0000 140</v>
      </c>
      <c r="E99" s="41">
        <v>30000</v>
      </c>
      <c r="F99" s="42"/>
      <c r="G99" s="43">
        <v>30000</v>
      </c>
      <c r="H99" s="43"/>
      <c r="I99" s="43"/>
      <c r="J99" s="43"/>
      <c r="K99" s="43"/>
      <c r="L99" s="43">
        <v>30000</v>
      </c>
      <c r="M99" s="43"/>
      <c r="N99" s="43"/>
      <c r="O99" s="43">
        <v>5000</v>
      </c>
      <c r="P99" s="43"/>
      <c r="Q99" s="43">
        <v>5000</v>
      </c>
      <c r="R99" s="43"/>
      <c r="S99" s="43"/>
      <c r="T99" s="43"/>
      <c r="U99" s="43"/>
      <c r="V99" s="43">
        <v>5000</v>
      </c>
      <c r="W99" s="32"/>
      <c r="X99" s="32"/>
      <c r="Y99" s="43">
        <f t="shared" si="3"/>
        <v>25000</v>
      </c>
    </row>
    <row r="100" spans="1:25" ht="187.5">
      <c r="A100" s="38" t="s">
        <v>83</v>
      </c>
      <c r="B100" s="39"/>
      <c r="C100" s="39" t="s">
        <v>84</v>
      </c>
      <c r="D100" s="40" t="str">
        <f t="shared" si="2"/>
        <v>000 1 16 25000 00 0000 140</v>
      </c>
      <c r="E100" s="41">
        <v>750000</v>
      </c>
      <c r="F100" s="42"/>
      <c r="G100" s="43">
        <v>750000</v>
      </c>
      <c r="H100" s="43"/>
      <c r="I100" s="43"/>
      <c r="J100" s="43"/>
      <c r="K100" s="43"/>
      <c r="L100" s="43">
        <v>750000</v>
      </c>
      <c r="M100" s="43"/>
      <c r="N100" s="43"/>
      <c r="O100" s="43">
        <v>320120</v>
      </c>
      <c r="P100" s="43"/>
      <c r="Q100" s="43">
        <v>320120</v>
      </c>
      <c r="R100" s="43"/>
      <c r="S100" s="43"/>
      <c r="T100" s="43"/>
      <c r="U100" s="43"/>
      <c r="V100" s="43">
        <v>320120</v>
      </c>
      <c r="W100" s="32"/>
      <c r="X100" s="32"/>
      <c r="Y100" s="43">
        <f t="shared" si="3"/>
        <v>429880</v>
      </c>
    </row>
    <row r="101" spans="1:25" ht="56.25">
      <c r="A101" s="38" t="s">
        <v>85</v>
      </c>
      <c r="B101" s="39"/>
      <c r="C101" s="39" t="s">
        <v>86</v>
      </c>
      <c r="D101" s="40" t="str">
        <f t="shared" si="2"/>
        <v>000 1 16 25010 01 0000 140</v>
      </c>
      <c r="E101" s="41">
        <v>10000</v>
      </c>
      <c r="F101" s="42"/>
      <c r="G101" s="43">
        <v>10000</v>
      </c>
      <c r="H101" s="43"/>
      <c r="I101" s="43"/>
      <c r="J101" s="43"/>
      <c r="K101" s="43"/>
      <c r="L101" s="43">
        <v>10000</v>
      </c>
      <c r="M101" s="43"/>
      <c r="N101" s="43"/>
      <c r="O101" s="43"/>
      <c r="P101" s="43"/>
      <c r="Q101" s="43"/>
      <c r="R101" s="43"/>
      <c r="S101" s="43"/>
      <c r="T101" s="43"/>
      <c r="U101" s="43"/>
      <c r="V101" s="43"/>
      <c r="W101" s="32"/>
      <c r="X101" s="32"/>
      <c r="Y101" s="43">
        <f t="shared" si="3"/>
        <v>10000</v>
      </c>
    </row>
    <row r="102" spans="1:25" ht="75">
      <c r="A102" s="38" t="s">
        <v>935</v>
      </c>
      <c r="B102" s="39"/>
      <c r="C102" s="39" t="s">
        <v>936</v>
      </c>
      <c r="D102" s="40" t="str">
        <f t="shared" si="2"/>
        <v>000 1 16 25030 01 0000 140</v>
      </c>
      <c r="E102" s="41">
        <v>320000</v>
      </c>
      <c r="F102" s="42"/>
      <c r="G102" s="43">
        <v>320000</v>
      </c>
      <c r="H102" s="43"/>
      <c r="I102" s="43"/>
      <c r="J102" s="43"/>
      <c r="K102" s="43"/>
      <c r="L102" s="43">
        <v>320000</v>
      </c>
      <c r="M102" s="43"/>
      <c r="N102" s="43"/>
      <c r="O102" s="43">
        <v>24000</v>
      </c>
      <c r="P102" s="43"/>
      <c r="Q102" s="43">
        <v>24000</v>
      </c>
      <c r="R102" s="43"/>
      <c r="S102" s="43"/>
      <c r="T102" s="43"/>
      <c r="U102" s="43"/>
      <c r="V102" s="43">
        <v>24000</v>
      </c>
      <c r="W102" s="32"/>
      <c r="X102" s="32"/>
      <c r="Y102" s="43">
        <f t="shared" si="3"/>
        <v>296000</v>
      </c>
    </row>
    <row r="103" spans="1:25" ht="56.25">
      <c r="A103" s="38" t="s">
        <v>937</v>
      </c>
      <c r="B103" s="39"/>
      <c r="C103" s="39" t="s">
        <v>938</v>
      </c>
      <c r="D103" s="40" t="str">
        <f t="shared" si="2"/>
        <v>000 1 16 25050 01 0000 140</v>
      </c>
      <c r="E103" s="41">
        <v>200000</v>
      </c>
      <c r="F103" s="42"/>
      <c r="G103" s="43">
        <v>200000</v>
      </c>
      <c r="H103" s="43"/>
      <c r="I103" s="43"/>
      <c r="J103" s="43"/>
      <c r="K103" s="43"/>
      <c r="L103" s="43">
        <v>200000</v>
      </c>
      <c r="M103" s="43"/>
      <c r="N103" s="43"/>
      <c r="O103" s="43">
        <v>138000</v>
      </c>
      <c r="P103" s="43"/>
      <c r="Q103" s="43">
        <v>138000</v>
      </c>
      <c r="R103" s="43"/>
      <c r="S103" s="43"/>
      <c r="T103" s="43"/>
      <c r="U103" s="43"/>
      <c r="V103" s="43">
        <v>138000</v>
      </c>
      <c r="W103" s="32"/>
      <c r="X103" s="32"/>
      <c r="Y103" s="43">
        <f t="shared" si="3"/>
        <v>62000</v>
      </c>
    </row>
    <row r="104" spans="1:25" ht="37.5">
      <c r="A104" s="38" t="s">
        <v>939</v>
      </c>
      <c r="B104" s="39"/>
      <c r="C104" s="39" t="s">
        <v>940</v>
      </c>
      <c r="D104" s="40" t="str">
        <f t="shared" si="2"/>
        <v>000 1 16 25060 01 0000 140</v>
      </c>
      <c r="E104" s="41">
        <v>220000</v>
      </c>
      <c r="F104" s="42"/>
      <c r="G104" s="43">
        <v>220000</v>
      </c>
      <c r="H104" s="43"/>
      <c r="I104" s="43"/>
      <c r="J104" s="43"/>
      <c r="K104" s="43"/>
      <c r="L104" s="43">
        <v>220000</v>
      </c>
      <c r="M104" s="43"/>
      <c r="N104" s="43"/>
      <c r="O104" s="43">
        <v>158120</v>
      </c>
      <c r="P104" s="43"/>
      <c r="Q104" s="43">
        <v>158120</v>
      </c>
      <c r="R104" s="43"/>
      <c r="S104" s="43"/>
      <c r="T104" s="43"/>
      <c r="U104" s="43"/>
      <c r="V104" s="43">
        <v>158120</v>
      </c>
      <c r="W104" s="32"/>
      <c r="X104" s="32"/>
      <c r="Y104" s="43">
        <f t="shared" si="3"/>
        <v>61880</v>
      </c>
    </row>
    <row r="105" spans="1:25" ht="56.25">
      <c r="A105" s="38" t="s">
        <v>941</v>
      </c>
      <c r="B105" s="39"/>
      <c r="C105" s="39" t="s">
        <v>942</v>
      </c>
      <c r="D105" s="40" t="str">
        <f t="shared" si="2"/>
        <v>000 1 16 27000 01 0000 140</v>
      </c>
      <c r="E105" s="41">
        <v>1500000</v>
      </c>
      <c r="F105" s="42"/>
      <c r="G105" s="43">
        <v>1500000</v>
      </c>
      <c r="H105" s="43"/>
      <c r="I105" s="43"/>
      <c r="J105" s="43"/>
      <c r="K105" s="43"/>
      <c r="L105" s="43">
        <v>1500000</v>
      </c>
      <c r="M105" s="43"/>
      <c r="N105" s="43"/>
      <c r="O105" s="43">
        <v>536164.07</v>
      </c>
      <c r="P105" s="43"/>
      <c r="Q105" s="43">
        <v>536164.07</v>
      </c>
      <c r="R105" s="43"/>
      <c r="S105" s="43"/>
      <c r="T105" s="43"/>
      <c r="U105" s="43"/>
      <c r="V105" s="43">
        <v>536164.07</v>
      </c>
      <c r="W105" s="32"/>
      <c r="X105" s="32"/>
      <c r="Y105" s="43">
        <f t="shared" si="3"/>
        <v>963835.93</v>
      </c>
    </row>
    <row r="106" spans="1:25" ht="112.5">
      <c r="A106" s="38" t="s">
        <v>943</v>
      </c>
      <c r="B106" s="39"/>
      <c r="C106" s="39" t="s">
        <v>944</v>
      </c>
      <c r="D106" s="40" t="str">
        <f t="shared" si="2"/>
        <v>000 1 16 28000 01 0000 140</v>
      </c>
      <c r="E106" s="41">
        <v>1780000</v>
      </c>
      <c r="F106" s="42"/>
      <c r="G106" s="43">
        <v>1780000</v>
      </c>
      <c r="H106" s="43"/>
      <c r="I106" s="43"/>
      <c r="J106" s="43"/>
      <c r="K106" s="43"/>
      <c r="L106" s="43">
        <v>1780000</v>
      </c>
      <c r="M106" s="43"/>
      <c r="N106" s="43"/>
      <c r="O106" s="43">
        <v>1079405.25</v>
      </c>
      <c r="P106" s="43"/>
      <c r="Q106" s="43">
        <v>1079405.25</v>
      </c>
      <c r="R106" s="43"/>
      <c r="S106" s="43"/>
      <c r="T106" s="43"/>
      <c r="U106" s="43"/>
      <c r="V106" s="43">
        <v>1079405.25</v>
      </c>
      <c r="W106" s="32"/>
      <c r="X106" s="32"/>
      <c r="Y106" s="43">
        <f t="shared" si="3"/>
        <v>700594.75</v>
      </c>
    </row>
    <row r="107" spans="1:25" ht="56.25">
      <c r="A107" s="38" t="s">
        <v>945</v>
      </c>
      <c r="B107" s="39"/>
      <c r="C107" s="39" t="s">
        <v>946</v>
      </c>
      <c r="D107" s="40" t="str">
        <f t="shared" si="2"/>
        <v>000 1 16 30000 01 0000 140</v>
      </c>
      <c r="E107" s="41">
        <v>2000</v>
      </c>
      <c r="F107" s="42"/>
      <c r="G107" s="43">
        <v>2000</v>
      </c>
      <c r="H107" s="43"/>
      <c r="I107" s="43"/>
      <c r="J107" s="43"/>
      <c r="K107" s="43"/>
      <c r="L107" s="43">
        <v>2000</v>
      </c>
      <c r="M107" s="43"/>
      <c r="N107" s="43"/>
      <c r="O107" s="43">
        <v>-300</v>
      </c>
      <c r="P107" s="43"/>
      <c r="Q107" s="43">
        <v>-300</v>
      </c>
      <c r="R107" s="43"/>
      <c r="S107" s="43"/>
      <c r="T107" s="43"/>
      <c r="U107" s="43"/>
      <c r="V107" s="43">
        <v>-300</v>
      </c>
      <c r="W107" s="32"/>
      <c r="X107" s="32"/>
      <c r="Y107" s="43">
        <f t="shared" si="3"/>
        <v>2300</v>
      </c>
    </row>
    <row r="108" spans="1:25" ht="93.75">
      <c r="A108" s="38" t="s">
        <v>947</v>
      </c>
      <c r="B108" s="39"/>
      <c r="C108" s="39" t="s">
        <v>948</v>
      </c>
      <c r="D108" s="40" t="str">
        <f t="shared" si="2"/>
        <v>000 1 16 30010 01 0000 140</v>
      </c>
      <c r="E108" s="41">
        <v>2000</v>
      </c>
      <c r="F108" s="42"/>
      <c r="G108" s="43">
        <v>2000</v>
      </c>
      <c r="H108" s="43"/>
      <c r="I108" s="43"/>
      <c r="J108" s="43"/>
      <c r="K108" s="43"/>
      <c r="L108" s="43">
        <v>2000</v>
      </c>
      <c r="M108" s="43"/>
      <c r="N108" s="43"/>
      <c r="O108" s="43"/>
      <c r="P108" s="43"/>
      <c r="Q108" s="43"/>
      <c r="R108" s="43"/>
      <c r="S108" s="43"/>
      <c r="T108" s="43"/>
      <c r="U108" s="43"/>
      <c r="V108" s="43">
        <v>0</v>
      </c>
      <c r="W108" s="32"/>
      <c r="X108" s="32"/>
      <c r="Y108" s="43">
        <f t="shared" si="3"/>
        <v>2000</v>
      </c>
    </row>
    <row r="109" spans="1:25" ht="112.5">
      <c r="A109" s="38" t="s">
        <v>949</v>
      </c>
      <c r="B109" s="39"/>
      <c r="C109" s="39" t="s">
        <v>950</v>
      </c>
      <c r="D109" s="40" t="str">
        <f t="shared" si="2"/>
        <v>000 1 16 30014 01 0000 140</v>
      </c>
      <c r="E109" s="41">
        <v>2000</v>
      </c>
      <c r="F109" s="42"/>
      <c r="G109" s="43">
        <v>2000</v>
      </c>
      <c r="H109" s="43"/>
      <c r="I109" s="43"/>
      <c r="J109" s="43"/>
      <c r="K109" s="43"/>
      <c r="L109" s="43">
        <v>2000</v>
      </c>
      <c r="M109" s="43"/>
      <c r="N109" s="43"/>
      <c r="O109" s="43"/>
      <c r="P109" s="43"/>
      <c r="Q109" s="43"/>
      <c r="R109" s="43"/>
      <c r="S109" s="43"/>
      <c r="T109" s="43"/>
      <c r="U109" s="43"/>
      <c r="V109" s="43">
        <v>0</v>
      </c>
      <c r="W109" s="32"/>
      <c r="X109" s="32"/>
      <c r="Y109" s="43">
        <f t="shared" si="3"/>
        <v>2000</v>
      </c>
    </row>
    <row r="110" spans="1:25" ht="56.25">
      <c r="A110" s="38" t="s">
        <v>951</v>
      </c>
      <c r="B110" s="39"/>
      <c r="C110" s="39" t="s">
        <v>952</v>
      </c>
      <c r="D110" s="40" t="str">
        <f t="shared" si="2"/>
        <v>000 1 16 30030 01 0000 140</v>
      </c>
      <c r="E110" s="41"/>
      <c r="F110" s="42"/>
      <c r="G110" s="43"/>
      <c r="H110" s="43"/>
      <c r="I110" s="43"/>
      <c r="J110" s="43"/>
      <c r="K110" s="43"/>
      <c r="L110" s="43"/>
      <c r="M110" s="43"/>
      <c r="N110" s="43"/>
      <c r="O110" s="43">
        <v>-300</v>
      </c>
      <c r="P110" s="43"/>
      <c r="Q110" s="43">
        <v>-300</v>
      </c>
      <c r="R110" s="43"/>
      <c r="S110" s="43"/>
      <c r="T110" s="43"/>
      <c r="U110" s="43"/>
      <c r="V110" s="43">
        <v>-300</v>
      </c>
      <c r="W110" s="32"/>
      <c r="X110" s="32"/>
      <c r="Y110" s="43">
        <f t="shared" si="3"/>
        <v>300</v>
      </c>
    </row>
    <row r="111" spans="1:25" ht="93.75">
      <c r="A111" s="38" t="s">
        <v>953</v>
      </c>
      <c r="B111" s="39"/>
      <c r="C111" s="39" t="s">
        <v>954</v>
      </c>
      <c r="D111" s="40" t="str">
        <f t="shared" si="2"/>
        <v>000 1 16 33000 00 0000 140</v>
      </c>
      <c r="E111" s="41"/>
      <c r="F111" s="42"/>
      <c r="G111" s="43"/>
      <c r="H111" s="43"/>
      <c r="I111" s="43"/>
      <c r="J111" s="43"/>
      <c r="K111" s="43"/>
      <c r="L111" s="43">
        <v>0</v>
      </c>
      <c r="M111" s="43"/>
      <c r="N111" s="43"/>
      <c r="O111" s="43">
        <v>6735.09</v>
      </c>
      <c r="P111" s="43"/>
      <c r="Q111" s="43">
        <v>6735.09</v>
      </c>
      <c r="R111" s="43"/>
      <c r="S111" s="43"/>
      <c r="T111" s="43"/>
      <c r="U111" s="43"/>
      <c r="V111" s="43">
        <v>6735.09</v>
      </c>
      <c r="W111" s="32"/>
      <c r="X111" s="32"/>
      <c r="Y111" s="43">
        <f t="shared" si="3"/>
        <v>-6735.09</v>
      </c>
    </row>
    <row r="112" spans="1:25" ht="112.5">
      <c r="A112" s="38" t="s">
        <v>955</v>
      </c>
      <c r="B112" s="39"/>
      <c r="C112" s="39" t="s">
        <v>956</v>
      </c>
      <c r="D112" s="40" t="str">
        <f t="shared" si="2"/>
        <v>000 1 16 33050 05 0000 140</v>
      </c>
      <c r="E112" s="41"/>
      <c r="F112" s="42"/>
      <c r="G112" s="43"/>
      <c r="H112" s="43"/>
      <c r="I112" s="43"/>
      <c r="J112" s="43"/>
      <c r="K112" s="43"/>
      <c r="L112" s="43">
        <v>0</v>
      </c>
      <c r="M112" s="43"/>
      <c r="N112" s="43"/>
      <c r="O112" s="43">
        <v>6735.09</v>
      </c>
      <c r="P112" s="43"/>
      <c r="Q112" s="43">
        <v>6735.09</v>
      </c>
      <c r="R112" s="43"/>
      <c r="S112" s="43"/>
      <c r="T112" s="43"/>
      <c r="U112" s="43"/>
      <c r="V112" s="43">
        <v>6735.09</v>
      </c>
      <c r="W112" s="32"/>
      <c r="X112" s="32"/>
      <c r="Y112" s="43">
        <f t="shared" si="3"/>
        <v>-6735.09</v>
      </c>
    </row>
    <row r="113" spans="1:25" ht="131.25">
      <c r="A113" s="38" t="s">
        <v>957</v>
      </c>
      <c r="B113" s="39"/>
      <c r="C113" s="39" t="s">
        <v>958</v>
      </c>
      <c r="D113" s="40" t="str">
        <f t="shared" si="2"/>
        <v>000 1 16 43000 01 0000 140</v>
      </c>
      <c r="E113" s="41">
        <v>870000</v>
      </c>
      <c r="F113" s="42"/>
      <c r="G113" s="43">
        <v>870000</v>
      </c>
      <c r="H113" s="43"/>
      <c r="I113" s="43"/>
      <c r="J113" s="43"/>
      <c r="K113" s="43"/>
      <c r="L113" s="43">
        <v>870000</v>
      </c>
      <c r="M113" s="43"/>
      <c r="N113" s="43"/>
      <c r="O113" s="43">
        <v>286670</v>
      </c>
      <c r="P113" s="43"/>
      <c r="Q113" s="43">
        <v>286670</v>
      </c>
      <c r="R113" s="43"/>
      <c r="S113" s="43"/>
      <c r="T113" s="43"/>
      <c r="U113" s="43"/>
      <c r="V113" s="43">
        <v>286670</v>
      </c>
      <c r="W113" s="32"/>
      <c r="X113" s="32"/>
      <c r="Y113" s="43">
        <f t="shared" si="3"/>
        <v>583330</v>
      </c>
    </row>
    <row r="114" spans="1:25" ht="56.25">
      <c r="A114" s="38" t="s">
        <v>959</v>
      </c>
      <c r="B114" s="39"/>
      <c r="C114" s="39" t="s">
        <v>960</v>
      </c>
      <c r="D114" s="40" t="str">
        <f t="shared" si="2"/>
        <v>000 1 16 90000 00 0000 140</v>
      </c>
      <c r="E114" s="41">
        <v>5745900</v>
      </c>
      <c r="F114" s="42"/>
      <c r="G114" s="43">
        <v>5745900</v>
      </c>
      <c r="H114" s="43"/>
      <c r="I114" s="43"/>
      <c r="J114" s="43"/>
      <c r="K114" s="43"/>
      <c r="L114" s="43">
        <v>5183900</v>
      </c>
      <c r="M114" s="43">
        <v>562000</v>
      </c>
      <c r="N114" s="43"/>
      <c r="O114" s="43">
        <v>2459468.74</v>
      </c>
      <c r="P114" s="43"/>
      <c r="Q114" s="43">
        <v>2459468.74</v>
      </c>
      <c r="R114" s="43"/>
      <c r="S114" s="43"/>
      <c r="T114" s="43"/>
      <c r="U114" s="43"/>
      <c r="V114" s="43">
        <v>2266512.68</v>
      </c>
      <c r="W114" s="32">
        <v>192956.06</v>
      </c>
      <c r="X114" s="32"/>
      <c r="Y114" s="43">
        <f t="shared" si="3"/>
        <v>2917387.32</v>
      </c>
    </row>
    <row r="115" spans="1:25" ht="75">
      <c r="A115" s="38" t="s">
        <v>961</v>
      </c>
      <c r="B115" s="39"/>
      <c r="C115" s="39" t="s">
        <v>962</v>
      </c>
      <c r="D115" s="40" t="str">
        <f t="shared" si="2"/>
        <v>000 1 16 90050 05 0000 140</v>
      </c>
      <c r="E115" s="41">
        <v>5183900</v>
      </c>
      <c r="F115" s="42"/>
      <c r="G115" s="43">
        <v>5183900</v>
      </c>
      <c r="H115" s="43"/>
      <c r="I115" s="43"/>
      <c r="J115" s="43"/>
      <c r="K115" s="43"/>
      <c r="L115" s="43">
        <v>5183900</v>
      </c>
      <c r="M115" s="43"/>
      <c r="N115" s="43"/>
      <c r="O115" s="43">
        <v>2266512.68</v>
      </c>
      <c r="P115" s="43"/>
      <c r="Q115" s="43">
        <v>2266512.68</v>
      </c>
      <c r="R115" s="43"/>
      <c r="S115" s="43"/>
      <c r="T115" s="43"/>
      <c r="U115" s="43"/>
      <c r="V115" s="43">
        <v>2266512.68</v>
      </c>
      <c r="W115" s="32"/>
      <c r="X115" s="32"/>
      <c r="Y115" s="43">
        <f t="shared" si="3"/>
        <v>2917387.32</v>
      </c>
    </row>
    <row r="116" spans="1:25" ht="18.75">
      <c r="A116" s="38" t="s">
        <v>963</v>
      </c>
      <c r="B116" s="39"/>
      <c r="C116" s="39" t="s">
        <v>964</v>
      </c>
      <c r="D116" s="40" t="str">
        <f t="shared" si="2"/>
        <v>000 1 17 00000 00 0000 000</v>
      </c>
      <c r="E116" s="41">
        <v>175000</v>
      </c>
      <c r="F116" s="42"/>
      <c r="G116" s="43">
        <v>175000</v>
      </c>
      <c r="H116" s="43"/>
      <c r="I116" s="43"/>
      <c r="J116" s="43"/>
      <c r="K116" s="43"/>
      <c r="L116" s="43">
        <v>25000</v>
      </c>
      <c r="M116" s="43">
        <v>150000</v>
      </c>
      <c r="N116" s="43"/>
      <c r="O116" s="43">
        <v>582186.7</v>
      </c>
      <c r="P116" s="43"/>
      <c r="Q116" s="43">
        <v>582186.7</v>
      </c>
      <c r="R116" s="43"/>
      <c r="S116" s="43"/>
      <c r="T116" s="43"/>
      <c r="U116" s="43"/>
      <c r="V116" s="43">
        <v>85145.11</v>
      </c>
      <c r="W116" s="32">
        <v>497041.59</v>
      </c>
      <c r="X116" s="32"/>
      <c r="Y116" s="43">
        <f t="shared" si="3"/>
        <v>-60145.11</v>
      </c>
    </row>
    <row r="117" spans="1:25" ht="18.75">
      <c r="A117" s="38" t="s">
        <v>965</v>
      </c>
      <c r="B117" s="39"/>
      <c r="C117" s="39" t="s">
        <v>966</v>
      </c>
      <c r="D117" s="40" t="str">
        <f aca="true" t="shared" si="4" ref="D117:D164">IF(LEFT(C117,5)="000 8","X",C117)</f>
        <v>000 1 17 01000 00 0000 180</v>
      </c>
      <c r="E117" s="41"/>
      <c r="F117" s="42"/>
      <c r="G117" s="43"/>
      <c r="H117" s="43"/>
      <c r="I117" s="43"/>
      <c r="J117" s="43"/>
      <c r="K117" s="43"/>
      <c r="L117" s="43">
        <v>0</v>
      </c>
      <c r="M117" s="43"/>
      <c r="N117" s="43"/>
      <c r="O117" s="43">
        <v>333540.28</v>
      </c>
      <c r="P117" s="43"/>
      <c r="Q117" s="43">
        <v>333540.28</v>
      </c>
      <c r="R117" s="43"/>
      <c r="S117" s="43"/>
      <c r="T117" s="43"/>
      <c r="U117" s="43"/>
      <c r="V117" s="43">
        <v>79495.11</v>
      </c>
      <c r="W117" s="32">
        <v>254045.17</v>
      </c>
      <c r="X117" s="32"/>
      <c r="Y117" s="43">
        <f t="shared" si="3"/>
        <v>-79495.11</v>
      </c>
    </row>
    <row r="118" spans="1:25" ht="37.5">
      <c r="A118" s="38" t="s">
        <v>967</v>
      </c>
      <c r="B118" s="39"/>
      <c r="C118" s="39" t="s">
        <v>968</v>
      </c>
      <c r="D118" s="40" t="str">
        <f t="shared" si="4"/>
        <v>000 1 17 01050 05 0000 180</v>
      </c>
      <c r="E118" s="41"/>
      <c r="F118" s="42"/>
      <c r="G118" s="43"/>
      <c r="H118" s="43"/>
      <c r="I118" s="43"/>
      <c r="J118" s="43"/>
      <c r="K118" s="43"/>
      <c r="L118" s="43">
        <v>0</v>
      </c>
      <c r="M118" s="43"/>
      <c r="N118" s="43"/>
      <c r="O118" s="43">
        <v>79495.11</v>
      </c>
      <c r="P118" s="43"/>
      <c r="Q118" s="43">
        <v>79495.11</v>
      </c>
      <c r="R118" s="43"/>
      <c r="S118" s="43"/>
      <c r="T118" s="43"/>
      <c r="U118" s="43"/>
      <c r="V118" s="43">
        <v>79495.11</v>
      </c>
      <c r="W118" s="32"/>
      <c r="X118" s="32"/>
      <c r="Y118" s="43">
        <f t="shared" si="3"/>
        <v>-79495.11</v>
      </c>
    </row>
    <row r="119" spans="1:25" ht="18.75">
      <c r="A119" s="38" t="s">
        <v>969</v>
      </c>
      <c r="B119" s="39"/>
      <c r="C119" s="39" t="s">
        <v>970</v>
      </c>
      <c r="D119" s="40" t="str">
        <f t="shared" si="4"/>
        <v>000 1 17 05000 00 0000 180</v>
      </c>
      <c r="E119" s="41">
        <v>175000</v>
      </c>
      <c r="F119" s="42"/>
      <c r="G119" s="43">
        <v>175000</v>
      </c>
      <c r="H119" s="43"/>
      <c r="I119" s="43"/>
      <c r="J119" s="43"/>
      <c r="K119" s="43"/>
      <c r="L119" s="43">
        <v>25000</v>
      </c>
      <c r="M119" s="43">
        <v>150000</v>
      </c>
      <c r="N119" s="43"/>
      <c r="O119" s="43">
        <v>248646.42</v>
      </c>
      <c r="P119" s="43"/>
      <c r="Q119" s="43">
        <v>248646.42</v>
      </c>
      <c r="R119" s="43"/>
      <c r="S119" s="43"/>
      <c r="T119" s="43"/>
      <c r="U119" s="43"/>
      <c r="V119" s="43">
        <v>5650</v>
      </c>
      <c r="W119" s="32">
        <v>242996.42</v>
      </c>
      <c r="X119" s="32"/>
      <c r="Y119" s="43">
        <f t="shared" si="3"/>
        <v>19350</v>
      </c>
    </row>
    <row r="120" spans="1:25" ht="37.5">
      <c r="A120" s="38" t="s">
        <v>971</v>
      </c>
      <c r="B120" s="39"/>
      <c r="C120" s="39" t="s">
        <v>972</v>
      </c>
      <c r="D120" s="40" t="str">
        <f t="shared" si="4"/>
        <v>000 1 17 05050 05 0000 180</v>
      </c>
      <c r="E120" s="41">
        <v>25000</v>
      </c>
      <c r="F120" s="42"/>
      <c r="G120" s="43">
        <v>25000</v>
      </c>
      <c r="H120" s="43"/>
      <c r="I120" s="43"/>
      <c r="J120" s="43"/>
      <c r="K120" s="43"/>
      <c r="L120" s="43">
        <v>25000</v>
      </c>
      <c r="M120" s="43"/>
      <c r="N120" s="43"/>
      <c r="O120" s="43">
        <v>5650</v>
      </c>
      <c r="P120" s="43"/>
      <c r="Q120" s="43">
        <v>5650</v>
      </c>
      <c r="R120" s="43"/>
      <c r="S120" s="43"/>
      <c r="T120" s="43"/>
      <c r="U120" s="43"/>
      <c r="V120" s="43">
        <v>5650</v>
      </c>
      <c r="W120" s="32"/>
      <c r="X120" s="32"/>
      <c r="Y120" s="43">
        <f t="shared" si="3"/>
        <v>19350</v>
      </c>
    </row>
    <row r="121" spans="1:25" ht="18.75">
      <c r="A121" s="67" t="s">
        <v>973</v>
      </c>
      <c r="B121" s="68"/>
      <c r="C121" s="68" t="s">
        <v>974</v>
      </c>
      <c r="D121" s="69" t="str">
        <f t="shared" si="4"/>
        <v>000 2 00 00000 00 0000 000</v>
      </c>
      <c r="E121" s="70">
        <v>1805382830.58</v>
      </c>
      <c r="F121" s="71"/>
      <c r="G121" s="72">
        <v>1805382830.58</v>
      </c>
      <c r="H121" s="72">
        <v>80988025.57</v>
      </c>
      <c r="I121" s="72"/>
      <c r="J121" s="72"/>
      <c r="K121" s="72"/>
      <c r="L121" s="72">
        <v>1621109559.08</v>
      </c>
      <c r="M121" s="72">
        <v>265261297.07</v>
      </c>
      <c r="N121" s="72"/>
      <c r="O121" s="72">
        <v>813669865.05</v>
      </c>
      <c r="P121" s="72"/>
      <c r="Q121" s="72">
        <v>813669865.05</v>
      </c>
      <c r="R121" s="72">
        <v>41583716.5</v>
      </c>
      <c r="S121" s="72"/>
      <c r="T121" s="72"/>
      <c r="U121" s="72"/>
      <c r="V121" s="72">
        <v>752673382.2</v>
      </c>
      <c r="W121" s="73">
        <v>102580199.35</v>
      </c>
      <c r="X121" s="73"/>
      <c r="Y121" s="72">
        <f t="shared" si="3"/>
        <v>868436176.8799999</v>
      </c>
    </row>
    <row r="122" spans="1:25" ht="75">
      <c r="A122" s="38" t="s">
        <v>975</v>
      </c>
      <c r="B122" s="39"/>
      <c r="C122" s="39" t="s">
        <v>976</v>
      </c>
      <c r="D122" s="40" t="str">
        <f t="shared" si="4"/>
        <v>000 2 02 00000 00 0000 000</v>
      </c>
      <c r="E122" s="41">
        <v>1780635830.58</v>
      </c>
      <c r="F122" s="42"/>
      <c r="G122" s="43">
        <v>1780635830.58</v>
      </c>
      <c r="H122" s="43">
        <v>80988025.57</v>
      </c>
      <c r="I122" s="43"/>
      <c r="J122" s="43"/>
      <c r="K122" s="43"/>
      <c r="L122" s="43">
        <v>1621109559.08</v>
      </c>
      <c r="M122" s="43">
        <v>240514297.07</v>
      </c>
      <c r="N122" s="43"/>
      <c r="O122" s="43">
        <v>840266785.52</v>
      </c>
      <c r="P122" s="43"/>
      <c r="Q122" s="43">
        <v>840266785.52</v>
      </c>
      <c r="R122" s="43">
        <v>41583716.5</v>
      </c>
      <c r="S122" s="43"/>
      <c r="T122" s="43"/>
      <c r="U122" s="43"/>
      <c r="V122" s="43">
        <v>754819299.75</v>
      </c>
      <c r="W122" s="32">
        <v>127031202.27</v>
      </c>
      <c r="X122" s="32"/>
      <c r="Y122" s="43">
        <f t="shared" si="3"/>
        <v>866290259.3299999</v>
      </c>
    </row>
    <row r="123" spans="1:25" ht="56.25">
      <c r="A123" s="38" t="s">
        <v>977</v>
      </c>
      <c r="B123" s="39"/>
      <c r="C123" s="39" t="s">
        <v>978</v>
      </c>
      <c r="D123" s="40" t="str">
        <f t="shared" si="4"/>
        <v>000 2 02 01000 00 0000 151</v>
      </c>
      <c r="E123" s="41">
        <v>130739300</v>
      </c>
      <c r="F123" s="42"/>
      <c r="G123" s="43">
        <v>130739300</v>
      </c>
      <c r="H123" s="43">
        <v>60656300</v>
      </c>
      <c r="I123" s="43"/>
      <c r="J123" s="43"/>
      <c r="K123" s="43"/>
      <c r="L123" s="43">
        <v>130739300</v>
      </c>
      <c r="M123" s="43">
        <v>60656300</v>
      </c>
      <c r="N123" s="43"/>
      <c r="O123" s="43">
        <v>71906615</v>
      </c>
      <c r="P123" s="43"/>
      <c r="Q123" s="43">
        <v>71906615</v>
      </c>
      <c r="R123" s="43">
        <v>35906350</v>
      </c>
      <c r="S123" s="43"/>
      <c r="T123" s="43"/>
      <c r="U123" s="43"/>
      <c r="V123" s="43">
        <v>71906615</v>
      </c>
      <c r="W123" s="32">
        <v>35906350</v>
      </c>
      <c r="X123" s="32"/>
      <c r="Y123" s="43">
        <f t="shared" si="3"/>
        <v>58832685</v>
      </c>
    </row>
    <row r="124" spans="1:25" ht="37.5">
      <c r="A124" s="38" t="s">
        <v>979</v>
      </c>
      <c r="B124" s="39"/>
      <c r="C124" s="39" t="s">
        <v>980</v>
      </c>
      <c r="D124" s="40" t="str">
        <f t="shared" si="4"/>
        <v>000 2 02 01001 00 0000 151</v>
      </c>
      <c r="E124" s="41">
        <v>130739300</v>
      </c>
      <c r="F124" s="42"/>
      <c r="G124" s="43">
        <v>130739300</v>
      </c>
      <c r="H124" s="43">
        <v>60656300</v>
      </c>
      <c r="I124" s="43"/>
      <c r="J124" s="43"/>
      <c r="K124" s="43"/>
      <c r="L124" s="43">
        <v>130739300</v>
      </c>
      <c r="M124" s="43">
        <v>60656300</v>
      </c>
      <c r="N124" s="43"/>
      <c r="O124" s="43">
        <v>71906615</v>
      </c>
      <c r="P124" s="43"/>
      <c r="Q124" s="43">
        <v>71906615</v>
      </c>
      <c r="R124" s="43">
        <v>35906350</v>
      </c>
      <c r="S124" s="43"/>
      <c r="T124" s="43"/>
      <c r="U124" s="43"/>
      <c r="V124" s="43">
        <v>71906615</v>
      </c>
      <c r="W124" s="32">
        <v>35906350</v>
      </c>
      <c r="X124" s="32"/>
      <c r="Y124" s="43">
        <f t="shared" si="3"/>
        <v>58832685</v>
      </c>
    </row>
    <row r="125" spans="1:25" ht="56.25">
      <c r="A125" s="38" t="s">
        <v>981</v>
      </c>
      <c r="B125" s="39"/>
      <c r="C125" s="39" t="s">
        <v>982</v>
      </c>
      <c r="D125" s="40" t="str">
        <f t="shared" si="4"/>
        <v>000 2 02 01001 05 0000 151</v>
      </c>
      <c r="E125" s="41">
        <v>130739300</v>
      </c>
      <c r="F125" s="42"/>
      <c r="G125" s="43">
        <v>130739300</v>
      </c>
      <c r="H125" s="43"/>
      <c r="I125" s="43"/>
      <c r="J125" s="43"/>
      <c r="K125" s="43"/>
      <c r="L125" s="43">
        <v>130739300</v>
      </c>
      <c r="M125" s="43"/>
      <c r="N125" s="43"/>
      <c r="O125" s="43">
        <v>71906615</v>
      </c>
      <c r="P125" s="43"/>
      <c r="Q125" s="43">
        <v>71906615</v>
      </c>
      <c r="R125" s="43"/>
      <c r="S125" s="43"/>
      <c r="T125" s="43"/>
      <c r="U125" s="43"/>
      <c r="V125" s="43">
        <v>71906615</v>
      </c>
      <c r="W125" s="32"/>
      <c r="X125" s="32"/>
      <c r="Y125" s="43">
        <f t="shared" si="3"/>
        <v>58832685</v>
      </c>
    </row>
    <row r="126" spans="1:25" ht="56.25">
      <c r="A126" s="38" t="s">
        <v>983</v>
      </c>
      <c r="B126" s="39"/>
      <c r="C126" s="39" t="s">
        <v>984</v>
      </c>
      <c r="D126" s="40" t="str">
        <f t="shared" si="4"/>
        <v>000 2 02 02000 00 0000 151</v>
      </c>
      <c r="E126" s="41">
        <v>705718046.38</v>
      </c>
      <c r="F126" s="42"/>
      <c r="G126" s="43">
        <v>705718046.38</v>
      </c>
      <c r="H126" s="43"/>
      <c r="I126" s="43"/>
      <c r="J126" s="43"/>
      <c r="K126" s="43"/>
      <c r="L126" s="43">
        <v>542730661.88</v>
      </c>
      <c r="M126" s="43">
        <v>162987384.5</v>
      </c>
      <c r="N126" s="43"/>
      <c r="O126" s="43">
        <v>252560305.78</v>
      </c>
      <c r="P126" s="43"/>
      <c r="Q126" s="43">
        <v>252560305.78</v>
      </c>
      <c r="R126" s="43"/>
      <c r="S126" s="43"/>
      <c r="T126" s="43"/>
      <c r="U126" s="43"/>
      <c r="V126" s="43">
        <v>167637200</v>
      </c>
      <c r="W126" s="32">
        <v>84923105.78</v>
      </c>
      <c r="X126" s="32"/>
      <c r="Y126" s="43">
        <f t="shared" si="3"/>
        <v>375093461.88</v>
      </c>
    </row>
    <row r="127" spans="1:25" ht="112.5">
      <c r="A127" s="38" t="s">
        <v>985</v>
      </c>
      <c r="B127" s="39"/>
      <c r="C127" s="39" t="s">
        <v>986</v>
      </c>
      <c r="D127" s="40" t="str">
        <f t="shared" si="4"/>
        <v>000 2 02 02077 00 0000 151</v>
      </c>
      <c r="E127" s="41">
        <v>480560000</v>
      </c>
      <c r="F127" s="42"/>
      <c r="G127" s="43">
        <v>480560000</v>
      </c>
      <c r="H127" s="43"/>
      <c r="I127" s="43"/>
      <c r="J127" s="43"/>
      <c r="K127" s="43"/>
      <c r="L127" s="43">
        <v>442354000</v>
      </c>
      <c r="M127" s="43">
        <v>38206000</v>
      </c>
      <c r="N127" s="43"/>
      <c r="O127" s="43">
        <v>102000000</v>
      </c>
      <c r="P127" s="43"/>
      <c r="Q127" s="43">
        <v>102000000</v>
      </c>
      <c r="R127" s="43"/>
      <c r="S127" s="43"/>
      <c r="T127" s="43"/>
      <c r="U127" s="43"/>
      <c r="V127" s="43">
        <v>100000000</v>
      </c>
      <c r="W127" s="32">
        <v>2000000</v>
      </c>
      <c r="X127" s="32"/>
      <c r="Y127" s="43">
        <f t="shared" si="3"/>
        <v>342354000</v>
      </c>
    </row>
    <row r="128" spans="1:25" ht="93.75">
      <c r="A128" s="38" t="s">
        <v>411</v>
      </c>
      <c r="B128" s="39"/>
      <c r="C128" s="39" t="s">
        <v>412</v>
      </c>
      <c r="D128" s="40" t="str">
        <f t="shared" si="4"/>
        <v>000 2 02 02077 05 0000 151</v>
      </c>
      <c r="E128" s="41">
        <v>442354000</v>
      </c>
      <c r="F128" s="42"/>
      <c r="G128" s="43">
        <v>442354000</v>
      </c>
      <c r="H128" s="43"/>
      <c r="I128" s="43"/>
      <c r="J128" s="43"/>
      <c r="K128" s="43"/>
      <c r="L128" s="43">
        <v>442354000</v>
      </c>
      <c r="M128" s="43"/>
      <c r="N128" s="43"/>
      <c r="O128" s="43">
        <v>100000000</v>
      </c>
      <c r="P128" s="43"/>
      <c r="Q128" s="43">
        <v>100000000</v>
      </c>
      <c r="R128" s="43"/>
      <c r="S128" s="43"/>
      <c r="T128" s="43"/>
      <c r="U128" s="43"/>
      <c r="V128" s="43">
        <v>100000000</v>
      </c>
      <c r="W128" s="32"/>
      <c r="X128" s="32"/>
      <c r="Y128" s="43">
        <f t="shared" si="3"/>
        <v>342354000</v>
      </c>
    </row>
    <row r="129" spans="1:25" ht="37.5">
      <c r="A129" s="38" t="s">
        <v>849</v>
      </c>
      <c r="B129" s="39"/>
      <c r="C129" s="39" t="s">
        <v>850</v>
      </c>
      <c r="D129" s="40" t="str">
        <f t="shared" si="4"/>
        <v>000 2 02 02104 00 0000 151</v>
      </c>
      <c r="E129" s="41">
        <v>168561.88</v>
      </c>
      <c r="F129" s="42"/>
      <c r="G129" s="43">
        <v>168561.88</v>
      </c>
      <c r="H129" s="43"/>
      <c r="I129" s="43"/>
      <c r="J129" s="43"/>
      <c r="K129" s="43"/>
      <c r="L129" s="43">
        <v>168561.88</v>
      </c>
      <c r="M129" s="43"/>
      <c r="N129" s="43"/>
      <c r="O129" s="43"/>
      <c r="P129" s="43"/>
      <c r="Q129" s="43"/>
      <c r="R129" s="43"/>
      <c r="S129" s="43"/>
      <c r="T129" s="43"/>
      <c r="U129" s="43"/>
      <c r="V129" s="43">
        <v>0</v>
      </c>
      <c r="W129" s="32"/>
      <c r="X129" s="32"/>
      <c r="Y129" s="43">
        <f t="shared" si="3"/>
        <v>168561.88</v>
      </c>
    </row>
    <row r="130" spans="1:25" ht="56.25">
      <c r="A130" s="38" t="s">
        <v>851</v>
      </c>
      <c r="B130" s="39"/>
      <c r="C130" s="39" t="s">
        <v>852</v>
      </c>
      <c r="D130" s="40" t="str">
        <f t="shared" si="4"/>
        <v>000 2 02 02104 05 0000 151</v>
      </c>
      <c r="E130" s="41">
        <v>168561.88</v>
      </c>
      <c r="F130" s="42"/>
      <c r="G130" s="43">
        <v>168561.88</v>
      </c>
      <c r="H130" s="43"/>
      <c r="I130" s="43"/>
      <c r="J130" s="43"/>
      <c r="K130" s="43"/>
      <c r="L130" s="43">
        <v>168561.88</v>
      </c>
      <c r="M130" s="43"/>
      <c r="N130" s="43"/>
      <c r="O130" s="43"/>
      <c r="P130" s="43"/>
      <c r="Q130" s="43"/>
      <c r="R130" s="43"/>
      <c r="S130" s="43"/>
      <c r="T130" s="43"/>
      <c r="U130" s="43"/>
      <c r="V130" s="43">
        <v>0</v>
      </c>
      <c r="W130" s="32"/>
      <c r="X130" s="32"/>
      <c r="Y130" s="43">
        <f t="shared" si="3"/>
        <v>168561.88</v>
      </c>
    </row>
    <row r="131" spans="1:25" ht="56.25">
      <c r="A131" s="38" t="s">
        <v>853</v>
      </c>
      <c r="B131" s="39"/>
      <c r="C131" s="39" t="s">
        <v>854</v>
      </c>
      <c r="D131" s="40" t="str">
        <f t="shared" si="4"/>
        <v>000 2 02 02145 00 0000 151</v>
      </c>
      <c r="E131" s="41">
        <v>15538850</v>
      </c>
      <c r="F131" s="42"/>
      <c r="G131" s="43">
        <v>15538850</v>
      </c>
      <c r="H131" s="43"/>
      <c r="I131" s="43"/>
      <c r="J131" s="43"/>
      <c r="K131" s="43"/>
      <c r="L131" s="43">
        <v>15538850</v>
      </c>
      <c r="M131" s="43"/>
      <c r="N131" s="43"/>
      <c r="O131" s="43">
        <v>15538850</v>
      </c>
      <c r="P131" s="43"/>
      <c r="Q131" s="43">
        <v>15538850</v>
      </c>
      <c r="R131" s="43"/>
      <c r="S131" s="43"/>
      <c r="T131" s="43"/>
      <c r="U131" s="43"/>
      <c r="V131" s="43">
        <v>15538850</v>
      </c>
      <c r="W131" s="32"/>
      <c r="X131" s="32"/>
      <c r="Y131" s="43">
        <f t="shared" si="3"/>
        <v>0</v>
      </c>
    </row>
    <row r="132" spans="1:25" ht="56.25">
      <c r="A132" s="38" t="s">
        <v>855</v>
      </c>
      <c r="B132" s="39"/>
      <c r="C132" s="39" t="s">
        <v>856</v>
      </c>
      <c r="D132" s="40" t="str">
        <f t="shared" si="4"/>
        <v>000 2 02 02145 05 0000 151</v>
      </c>
      <c r="E132" s="41">
        <v>15538850</v>
      </c>
      <c r="F132" s="42"/>
      <c r="G132" s="43">
        <v>15538850</v>
      </c>
      <c r="H132" s="43"/>
      <c r="I132" s="43"/>
      <c r="J132" s="43"/>
      <c r="K132" s="43"/>
      <c r="L132" s="43">
        <v>15538850</v>
      </c>
      <c r="M132" s="43"/>
      <c r="N132" s="43"/>
      <c r="O132" s="43">
        <v>15538850</v>
      </c>
      <c r="P132" s="43"/>
      <c r="Q132" s="43">
        <v>15538850</v>
      </c>
      <c r="R132" s="43"/>
      <c r="S132" s="43"/>
      <c r="T132" s="43"/>
      <c r="U132" s="43"/>
      <c r="V132" s="43">
        <v>15538850</v>
      </c>
      <c r="W132" s="32"/>
      <c r="X132" s="32"/>
      <c r="Y132" s="43">
        <f t="shared" si="3"/>
        <v>0</v>
      </c>
    </row>
    <row r="133" spans="1:25" ht="18.75">
      <c r="A133" s="38" t="s">
        <v>857</v>
      </c>
      <c r="B133" s="39"/>
      <c r="C133" s="39" t="s">
        <v>858</v>
      </c>
      <c r="D133" s="40" t="str">
        <f t="shared" si="4"/>
        <v>000 2 02 02999 00 0000 151</v>
      </c>
      <c r="E133" s="41">
        <v>131648988</v>
      </c>
      <c r="F133" s="42"/>
      <c r="G133" s="43">
        <v>131648988</v>
      </c>
      <c r="H133" s="43"/>
      <c r="I133" s="43"/>
      <c r="J133" s="43"/>
      <c r="K133" s="43"/>
      <c r="L133" s="43">
        <v>84669250</v>
      </c>
      <c r="M133" s="43">
        <v>46979738</v>
      </c>
      <c r="N133" s="43"/>
      <c r="O133" s="43">
        <v>87316762</v>
      </c>
      <c r="P133" s="43"/>
      <c r="Q133" s="43">
        <v>87316762</v>
      </c>
      <c r="R133" s="43"/>
      <c r="S133" s="43"/>
      <c r="T133" s="43"/>
      <c r="U133" s="43"/>
      <c r="V133" s="43">
        <v>52098350</v>
      </c>
      <c r="W133" s="32">
        <v>35218412</v>
      </c>
      <c r="X133" s="32"/>
      <c r="Y133" s="43">
        <f t="shared" si="3"/>
        <v>32570900</v>
      </c>
    </row>
    <row r="134" spans="1:25" ht="37.5">
      <c r="A134" s="38" t="s">
        <v>859</v>
      </c>
      <c r="B134" s="39"/>
      <c r="C134" s="39" t="s">
        <v>860</v>
      </c>
      <c r="D134" s="40" t="str">
        <f t="shared" si="4"/>
        <v>000 2 02 02999 05 0000 151</v>
      </c>
      <c r="E134" s="41">
        <v>84669250</v>
      </c>
      <c r="F134" s="42"/>
      <c r="G134" s="43">
        <v>84669250</v>
      </c>
      <c r="H134" s="43"/>
      <c r="I134" s="43"/>
      <c r="J134" s="43"/>
      <c r="K134" s="43"/>
      <c r="L134" s="43">
        <v>84669250</v>
      </c>
      <c r="M134" s="43"/>
      <c r="N134" s="43"/>
      <c r="O134" s="43">
        <v>52098350</v>
      </c>
      <c r="P134" s="43"/>
      <c r="Q134" s="43">
        <v>52098350</v>
      </c>
      <c r="R134" s="43"/>
      <c r="S134" s="43"/>
      <c r="T134" s="43"/>
      <c r="U134" s="43"/>
      <c r="V134" s="43">
        <v>52098350</v>
      </c>
      <c r="W134" s="32"/>
      <c r="X134" s="32"/>
      <c r="Y134" s="43">
        <f t="shared" si="3"/>
        <v>32570900</v>
      </c>
    </row>
    <row r="135" spans="1:25" ht="56.25">
      <c r="A135" s="38" t="s">
        <v>861</v>
      </c>
      <c r="B135" s="39"/>
      <c r="C135" s="39" t="s">
        <v>862</v>
      </c>
      <c r="D135" s="40" t="str">
        <f t="shared" si="4"/>
        <v>000 2 02 03000 00 0000 151</v>
      </c>
      <c r="E135" s="41">
        <v>898218889</v>
      </c>
      <c r="F135" s="42"/>
      <c r="G135" s="43">
        <v>898218889</v>
      </c>
      <c r="H135" s="43"/>
      <c r="I135" s="43"/>
      <c r="J135" s="43"/>
      <c r="K135" s="43"/>
      <c r="L135" s="43">
        <v>893283064</v>
      </c>
      <c r="M135" s="43">
        <v>4935825</v>
      </c>
      <c r="N135" s="43"/>
      <c r="O135" s="43">
        <v>471729169.54</v>
      </c>
      <c r="P135" s="43"/>
      <c r="Q135" s="43">
        <v>471729169.54</v>
      </c>
      <c r="R135" s="43"/>
      <c r="S135" s="43"/>
      <c r="T135" s="43"/>
      <c r="U135" s="43"/>
      <c r="V135" s="43">
        <v>467301615.04</v>
      </c>
      <c r="W135" s="32">
        <v>4427554.5</v>
      </c>
      <c r="X135" s="32"/>
      <c r="Y135" s="43">
        <f t="shared" si="3"/>
        <v>425981448.96</v>
      </c>
    </row>
    <row r="136" spans="1:25" ht="56.25">
      <c r="A136" s="38" t="s">
        <v>863</v>
      </c>
      <c r="B136" s="39"/>
      <c r="C136" s="39" t="s">
        <v>864</v>
      </c>
      <c r="D136" s="40" t="str">
        <f t="shared" si="4"/>
        <v>000 2 02 03001 00 0000 151</v>
      </c>
      <c r="E136" s="41">
        <v>171400000</v>
      </c>
      <c r="F136" s="42"/>
      <c r="G136" s="43">
        <v>171400000</v>
      </c>
      <c r="H136" s="43"/>
      <c r="I136" s="43"/>
      <c r="J136" s="43"/>
      <c r="K136" s="43"/>
      <c r="L136" s="43">
        <v>171400000</v>
      </c>
      <c r="M136" s="43"/>
      <c r="N136" s="43"/>
      <c r="O136" s="43">
        <v>40550000</v>
      </c>
      <c r="P136" s="43"/>
      <c r="Q136" s="43">
        <v>40550000</v>
      </c>
      <c r="R136" s="43"/>
      <c r="S136" s="43"/>
      <c r="T136" s="43"/>
      <c r="U136" s="43"/>
      <c r="V136" s="43">
        <v>40550000</v>
      </c>
      <c r="W136" s="32"/>
      <c r="X136" s="32"/>
      <c r="Y136" s="43">
        <f t="shared" si="3"/>
        <v>130850000</v>
      </c>
    </row>
    <row r="137" spans="1:25" ht="75">
      <c r="A137" s="38" t="s">
        <v>865</v>
      </c>
      <c r="B137" s="39"/>
      <c r="C137" s="39" t="s">
        <v>866</v>
      </c>
      <c r="D137" s="40" t="str">
        <f t="shared" si="4"/>
        <v>000 2 02 03001 05 0000 151</v>
      </c>
      <c r="E137" s="41">
        <v>171400000</v>
      </c>
      <c r="F137" s="42"/>
      <c r="G137" s="43">
        <v>171400000</v>
      </c>
      <c r="H137" s="43"/>
      <c r="I137" s="43"/>
      <c r="J137" s="43"/>
      <c r="K137" s="43"/>
      <c r="L137" s="43">
        <v>171400000</v>
      </c>
      <c r="M137" s="43"/>
      <c r="N137" s="43"/>
      <c r="O137" s="43">
        <v>40550000</v>
      </c>
      <c r="P137" s="43"/>
      <c r="Q137" s="43">
        <v>40550000</v>
      </c>
      <c r="R137" s="43"/>
      <c r="S137" s="43"/>
      <c r="T137" s="43"/>
      <c r="U137" s="43"/>
      <c r="V137" s="43">
        <v>40550000</v>
      </c>
      <c r="W137" s="32"/>
      <c r="X137" s="32"/>
      <c r="Y137" s="43">
        <f t="shared" si="3"/>
        <v>130850000</v>
      </c>
    </row>
    <row r="138" spans="1:25" ht="56.25">
      <c r="A138" s="38" t="s">
        <v>0</v>
      </c>
      <c r="B138" s="39"/>
      <c r="C138" s="39" t="s">
        <v>1</v>
      </c>
      <c r="D138" s="40" t="str">
        <f t="shared" si="4"/>
        <v>000 2 02 03003 00 0000 151</v>
      </c>
      <c r="E138" s="41">
        <v>3824389</v>
      </c>
      <c r="F138" s="42"/>
      <c r="G138" s="43">
        <v>3824389</v>
      </c>
      <c r="H138" s="43"/>
      <c r="I138" s="43"/>
      <c r="J138" s="43"/>
      <c r="K138" s="43"/>
      <c r="L138" s="43">
        <v>3824389</v>
      </c>
      <c r="M138" s="43"/>
      <c r="N138" s="43"/>
      <c r="O138" s="43">
        <v>3824389</v>
      </c>
      <c r="P138" s="43"/>
      <c r="Q138" s="43">
        <v>3824389</v>
      </c>
      <c r="R138" s="43"/>
      <c r="S138" s="43"/>
      <c r="T138" s="43"/>
      <c r="U138" s="43"/>
      <c r="V138" s="43">
        <v>3824389</v>
      </c>
      <c r="W138" s="32"/>
      <c r="X138" s="32"/>
      <c r="Y138" s="43">
        <f t="shared" si="3"/>
        <v>0</v>
      </c>
    </row>
    <row r="139" spans="1:25" ht="75">
      <c r="A139" s="38" t="s">
        <v>2</v>
      </c>
      <c r="B139" s="39"/>
      <c r="C139" s="39" t="s">
        <v>1085</v>
      </c>
      <c r="D139" s="40" t="str">
        <f t="shared" si="4"/>
        <v>000 2 02 03003 05 0000 151</v>
      </c>
      <c r="E139" s="41">
        <v>3824389</v>
      </c>
      <c r="F139" s="42"/>
      <c r="G139" s="43">
        <v>3824389</v>
      </c>
      <c r="H139" s="43"/>
      <c r="I139" s="43"/>
      <c r="J139" s="43"/>
      <c r="K139" s="43"/>
      <c r="L139" s="43">
        <v>3824389</v>
      </c>
      <c r="M139" s="43"/>
      <c r="N139" s="43"/>
      <c r="O139" s="43">
        <v>3824389</v>
      </c>
      <c r="P139" s="43"/>
      <c r="Q139" s="43">
        <v>3824389</v>
      </c>
      <c r="R139" s="43"/>
      <c r="S139" s="43"/>
      <c r="T139" s="43"/>
      <c r="U139" s="43"/>
      <c r="V139" s="43">
        <v>3824389</v>
      </c>
      <c r="W139" s="32"/>
      <c r="X139" s="32"/>
      <c r="Y139" s="43">
        <f t="shared" si="3"/>
        <v>0</v>
      </c>
    </row>
    <row r="140" spans="1:25" ht="75">
      <c r="A140" s="38" t="s">
        <v>1086</v>
      </c>
      <c r="B140" s="39"/>
      <c r="C140" s="39" t="s">
        <v>1087</v>
      </c>
      <c r="D140" s="40" t="str">
        <f t="shared" si="4"/>
        <v>000 2 02 03004 00 0000 151</v>
      </c>
      <c r="E140" s="41">
        <v>4589900</v>
      </c>
      <c r="F140" s="42"/>
      <c r="G140" s="43">
        <v>4589900</v>
      </c>
      <c r="H140" s="43"/>
      <c r="I140" s="43"/>
      <c r="J140" s="43"/>
      <c r="K140" s="43"/>
      <c r="L140" s="43">
        <v>4589900</v>
      </c>
      <c r="M140" s="43"/>
      <c r="N140" s="43"/>
      <c r="O140" s="43">
        <v>2170084</v>
      </c>
      <c r="P140" s="43"/>
      <c r="Q140" s="43">
        <v>2170084</v>
      </c>
      <c r="R140" s="43"/>
      <c r="S140" s="43"/>
      <c r="T140" s="43"/>
      <c r="U140" s="43"/>
      <c r="V140" s="43">
        <v>2170084</v>
      </c>
      <c r="W140" s="32"/>
      <c r="X140" s="32"/>
      <c r="Y140" s="43">
        <f t="shared" si="3"/>
        <v>2419816</v>
      </c>
    </row>
    <row r="141" spans="1:25" ht="93.75">
      <c r="A141" s="38" t="s">
        <v>1088</v>
      </c>
      <c r="B141" s="39"/>
      <c r="C141" s="39" t="s">
        <v>1089</v>
      </c>
      <c r="D141" s="40" t="str">
        <f t="shared" si="4"/>
        <v>000 2 02 03004 05 0000 151</v>
      </c>
      <c r="E141" s="41">
        <v>4589900</v>
      </c>
      <c r="F141" s="42"/>
      <c r="G141" s="43">
        <v>4589900</v>
      </c>
      <c r="H141" s="43"/>
      <c r="I141" s="43"/>
      <c r="J141" s="43"/>
      <c r="K141" s="43"/>
      <c r="L141" s="43">
        <v>4589900</v>
      </c>
      <c r="M141" s="43"/>
      <c r="N141" s="43"/>
      <c r="O141" s="43">
        <v>2170084</v>
      </c>
      <c r="P141" s="43"/>
      <c r="Q141" s="43">
        <v>2170084</v>
      </c>
      <c r="R141" s="43"/>
      <c r="S141" s="43"/>
      <c r="T141" s="43"/>
      <c r="U141" s="43"/>
      <c r="V141" s="43">
        <v>2170084</v>
      </c>
      <c r="W141" s="32"/>
      <c r="X141" s="32"/>
      <c r="Y141" s="43">
        <f t="shared" si="3"/>
        <v>2419816</v>
      </c>
    </row>
    <row r="142" spans="1:25" ht="112.5">
      <c r="A142" s="38" t="s">
        <v>1090</v>
      </c>
      <c r="B142" s="39"/>
      <c r="C142" s="39" t="s">
        <v>1091</v>
      </c>
      <c r="D142" s="40" t="str">
        <f t="shared" si="4"/>
        <v>000 2 02 03013 00 0000 151</v>
      </c>
      <c r="E142" s="41">
        <v>1696000</v>
      </c>
      <c r="F142" s="42"/>
      <c r="G142" s="43">
        <v>1696000</v>
      </c>
      <c r="H142" s="43"/>
      <c r="I142" s="43"/>
      <c r="J142" s="43"/>
      <c r="K142" s="43"/>
      <c r="L142" s="43">
        <v>1696000</v>
      </c>
      <c r="M142" s="43"/>
      <c r="N142" s="43"/>
      <c r="O142" s="43">
        <v>814100</v>
      </c>
      <c r="P142" s="43"/>
      <c r="Q142" s="43">
        <v>814100</v>
      </c>
      <c r="R142" s="43"/>
      <c r="S142" s="43"/>
      <c r="T142" s="43"/>
      <c r="U142" s="43"/>
      <c r="V142" s="43">
        <v>814100</v>
      </c>
      <c r="W142" s="32"/>
      <c r="X142" s="32"/>
      <c r="Y142" s="43">
        <f t="shared" si="3"/>
        <v>881900</v>
      </c>
    </row>
    <row r="143" spans="1:25" ht="93.75">
      <c r="A143" s="38" t="s">
        <v>1092</v>
      </c>
      <c r="B143" s="39"/>
      <c r="C143" s="39" t="s">
        <v>1093</v>
      </c>
      <c r="D143" s="40" t="str">
        <f t="shared" si="4"/>
        <v>000 2 02 03013 05 0000 151</v>
      </c>
      <c r="E143" s="41">
        <v>1696000</v>
      </c>
      <c r="F143" s="42"/>
      <c r="G143" s="43">
        <v>1696000</v>
      </c>
      <c r="H143" s="43"/>
      <c r="I143" s="43"/>
      <c r="J143" s="43"/>
      <c r="K143" s="43"/>
      <c r="L143" s="43">
        <v>1696000</v>
      </c>
      <c r="M143" s="43"/>
      <c r="N143" s="43"/>
      <c r="O143" s="43">
        <v>814100</v>
      </c>
      <c r="P143" s="43"/>
      <c r="Q143" s="43">
        <v>814100</v>
      </c>
      <c r="R143" s="43"/>
      <c r="S143" s="43"/>
      <c r="T143" s="43"/>
      <c r="U143" s="43"/>
      <c r="V143" s="43">
        <v>814100</v>
      </c>
      <c r="W143" s="32"/>
      <c r="X143" s="32"/>
      <c r="Y143" s="43">
        <f t="shared" si="3"/>
        <v>881900</v>
      </c>
    </row>
    <row r="144" spans="1:25" ht="75">
      <c r="A144" s="38" t="s">
        <v>1094</v>
      </c>
      <c r="B144" s="39"/>
      <c r="C144" s="39" t="s">
        <v>1095</v>
      </c>
      <c r="D144" s="40" t="str">
        <f t="shared" si="4"/>
        <v>000 2 02 03020 00 0000 151</v>
      </c>
      <c r="E144" s="41">
        <v>297700</v>
      </c>
      <c r="F144" s="42"/>
      <c r="G144" s="43">
        <v>297700</v>
      </c>
      <c r="H144" s="43"/>
      <c r="I144" s="43"/>
      <c r="J144" s="43"/>
      <c r="K144" s="43"/>
      <c r="L144" s="43">
        <v>297700</v>
      </c>
      <c r="M144" s="43"/>
      <c r="N144" s="43"/>
      <c r="O144" s="43">
        <v>183226.54</v>
      </c>
      <c r="P144" s="43"/>
      <c r="Q144" s="43">
        <v>183226.54</v>
      </c>
      <c r="R144" s="43"/>
      <c r="S144" s="43"/>
      <c r="T144" s="43"/>
      <c r="U144" s="43"/>
      <c r="V144" s="43">
        <v>183226.54</v>
      </c>
      <c r="W144" s="32"/>
      <c r="X144" s="32"/>
      <c r="Y144" s="43">
        <f t="shared" si="3"/>
        <v>114473.45999999999</v>
      </c>
    </row>
    <row r="145" spans="1:25" ht="93.75">
      <c r="A145" s="38" t="s">
        <v>1096</v>
      </c>
      <c r="B145" s="39"/>
      <c r="C145" s="39" t="s">
        <v>1097</v>
      </c>
      <c r="D145" s="40" t="str">
        <f t="shared" si="4"/>
        <v>000 2 02 03020 05 0000 151</v>
      </c>
      <c r="E145" s="41">
        <v>297700</v>
      </c>
      <c r="F145" s="42"/>
      <c r="G145" s="43">
        <v>297700</v>
      </c>
      <c r="H145" s="43"/>
      <c r="I145" s="43"/>
      <c r="J145" s="43"/>
      <c r="K145" s="43"/>
      <c r="L145" s="43">
        <v>297700</v>
      </c>
      <c r="M145" s="43"/>
      <c r="N145" s="43"/>
      <c r="O145" s="43">
        <v>183226.54</v>
      </c>
      <c r="P145" s="43"/>
      <c r="Q145" s="43">
        <v>183226.54</v>
      </c>
      <c r="R145" s="43"/>
      <c r="S145" s="43"/>
      <c r="T145" s="43"/>
      <c r="U145" s="43"/>
      <c r="V145" s="43">
        <v>183226.54</v>
      </c>
      <c r="W145" s="32"/>
      <c r="X145" s="32"/>
      <c r="Y145" s="43">
        <f t="shared" si="3"/>
        <v>114473.45999999999</v>
      </c>
    </row>
    <row r="146" spans="1:25" ht="56.25">
      <c r="A146" s="38" t="s">
        <v>1098</v>
      </c>
      <c r="B146" s="39"/>
      <c r="C146" s="39" t="s">
        <v>1099</v>
      </c>
      <c r="D146" s="40" t="str">
        <f t="shared" si="4"/>
        <v>000 2 02 03021 00 0000 151</v>
      </c>
      <c r="E146" s="41">
        <v>8250600</v>
      </c>
      <c r="F146" s="42"/>
      <c r="G146" s="43">
        <v>8250600</v>
      </c>
      <c r="H146" s="43"/>
      <c r="I146" s="43"/>
      <c r="J146" s="43"/>
      <c r="K146" s="43"/>
      <c r="L146" s="43">
        <v>8250600</v>
      </c>
      <c r="M146" s="43"/>
      <c r="N146" s="43"/>
      <c r="O146" s="43">
        <v>5155400</v>
      </c>
      <c r="P146" s="43"/>
      <c r="Q146" s="43">
        <v>5155400</v>
      </c>
      <c r="R146" s="43"/>
      <c r="S146" s="43"/>
      <c r="T146" s="43"/>
      <c r="U146" s="43"/>
      <c r="V146" s="43">
        <v>5155400</v>
      </c>
      <c r="W146" s="32"/>
      <c r="X146" s="32"/>
      <c r="Y146" s="43">
        <f aca="true" t="shared" si="5" ref="Y146:Y183">L146-V146</f>
        <v>3095200</v>
      </c>
    </row>
    <row r="147" spans="1:25" ht="56.25">
      <c r="A147" s="38" t="s">
        <v>1100</v>
      </c>
      <c r="B147" s="39"/>
      <c r="C147" s="39" t="s">
        <v>1101</v>
      </c>
      <c r="D147" s="40" t="str">
        <f t="shared" si="4"/>
        <v>000 2 02 03021 05 0000 151</v>
      </c>
      <c r="E147" s="41">
        <v>8250600</v>
      </c>
      <c r="F147" s="42"/>
      <c r="G147" s="43">
        <v>8250600</v>
      </c>
      <c r="H147" s="43"/>
      <c r="I147" s="43"/>
      <c r="J147" s="43"/>
      <c r="K147" s="43"/>
      <c r="L147" s="43">
        <v>8250600</v>
      </c>
      <c r="M147" s="43"/>
      <c r="N147" s="43"/>
      <c r="O147" s="43">
        <v>5155400</v>
      </c>
      <c r="P147" s="43"/>
      <c r="Q147" s="43">
        <v>5155400</v>
      </c>
      <c r="R147" s="43"/>
      <c r="S147" s="43"/>
      <c r="T147" s="43"/>
      <c r="U147" s="43"/>
      <c r="V147" s="43">
        <v>5155400</v>
      </c>
      <c r="W147" s="32"/>
      <c r="X147" s="32"/>
      <c r="Y147" s="43">
        <f t="shared" si="5"/>
        <v>3095200</v>
      </c>
    </row>
    <row r="148" spans="1:25" ht="75">
      <c r="A148" s="38" t="s">
        <v>1102</v>
      </c>
      <c r="B148" s="39"/>
      <c r="C148" s="39" t="s">
        <v>1103</v>
      </c>
      <c r="D148" s="40" t="str">
        <f t="shared" si="4"/>
        <v>000 2 02 03022 00 0000 151</v>
      </c>
      <c r="E148" s="41">
        <v>4682000</v>
      </c>
      <c r="F148" s="42"/>
      <c r="G148" s="43">
        <v>4682000</v>
      </c>
      <c r="H148" s="43"/>
      <c r="I148" s="43"/>
      <c r="J148" s="43"/>
      <c r="K148" s="43"/>
      <c r="L148" s="43">
        <v>4682000</v>
      </c>
      <c r="M148" s="43"/>
      <c r="N148" s="43"/>
      <c r="O148" s="43">
        <v>3303300</v>
      </c>
      <c r="P148" s="43"/>
      <c r="Q148" s="43">
        <v>3303300</v>
      </c>
      <c r="R148" s="43"/>
      <c r="S148" s="43"/>
      <c r="T148" s="43"/>
      <c r="U148" s="43"/>
      <c r="V148" s="43">
        <v>3303300</v>
      </c>
      <c r="W148" s="32"/>
      <c r="X148" s="32"/>
      <c r="Y148" s="43">
        <f t="shared" si="5"/>
        <v>1378700</v>
      </c>
    </row>
    <row r="149" spans="1:25" ht="75">
      <c r="A149" s="38" t="s">
        <v>472</v>
      </c>
      <c r="B149" s="39"/>
      <c r="C149" s="39" t="s">
        <v>473</v>
      </c>
      <c r="D149" s="40" t="str">
        <f t="shared" si="4"/>
        <v>000 2 02 03022 05 0000 151</v>
      </c>
      <c r="E149" s="41">
        <v>4682000</v>
      </c>
      <c r="F149" s="42"/>
      <c r="G149" s="43">
        <v>4682000</v>
      </c>
      <c r="H149" s="43"/>
      <c r="I149" s="43"/>
      <c r="J149" s="43"/>
      <c r="K149" s="43"/>
      <c r="L149" s="43">
        <v>4682000</v>
      </c>
      <c r="M149" s="43"/>
      <c r="N149" s="43"/>
      <c r="O149" s="43">
        <v>3303300</v>
      </c>
      <c r="P149" s="43"/>
      <c r="Q149" s="43">
        <v>3303300</v>
      </c>
      <c r="R149" s="43"/>
      <c r="S149" s="43"/>
      <c r="T149" s="43"/>
      <c r="U149" s="43"/>
      <c r="V149" s="43">
        <v>3303300</v>
      </c>
      <c r="W149" s="32"/>
      <c r="X149" s="32"/>
      <c r="Y149" s="43">
        <f t="shared" si="5"/>
        <v>1378700</v>
      </c>
    </row>
    <row r="150" spans="1:25" ht="56.25">
      <c r="A150" s="38" t="s">
        <v>474</v>
      </c>
      <c r="B150" s="39"/>
      <c r="C150" s="39" t="s">
        <v>475</v>
      </c>
      <c r="D150" s="40" t="str">
        <f t="shared" si="4"/>
        <v>000 2 02 03024 00 0000 151</v>
      </c>
      <c r="E150" s="41">
        <v>307869816</v>
      </c>
      <c r="F150" s="42"/>
      <c r="G150" s="43">
        <v>307869816</v>
      </c>
      <c r="H150" s="43"/>
      <c r="I150" s="43"/>
      <c r="J150" s="43"/>
      <c r="K150" s="43"/>
      <c r="L150" s="43">
        <v>306813275</v>
      </c>
      <c r="M150" s="43">
        <v>1056541</v>
      </c>
      <c r="N150" s="43"/>
      <c r="O150" s="43">
        <v>178111886</v>
      </c>
      <c r="P150" s="43"/>
      <c r="Q150" s="43">
        <v>178111886</v>
      </c>
      <c r="R150" s="43"/>
      <c r="S150" s="43"/>
      <c r="T150" s="43"/>
      <c r="U150" s="43"/>
      <c r="V150" s="43">
        <v>177563615.5</v>
      </c>
      <c r="W150" s="32">
        <v>548270.5</v>
      </c>
      <c r="X150" s="32"/>
      <c r="Y150" s="43">
        <f t="shared" si="5"/>
        <v>129249659.5</v>
      </c>
    </row>
    <row r="151" spans="1:25" ht="75">
      <c r="A151" s="38" t="s">
        <v>476</v>
      </c>
      <c r="B151" s="39"/>
      <c r="C151" s="39" t="s">
        <v>477</v>
      </c>
      <c r="D151" s="40" t="str">
        <f t="shared" si="4"/>
        <v>000 2 02 03024 05 0000 151</v>
      </c>
      <c r="E151" s="41">
        <v>306813275</v>
      </c>
      <c r="F151" s="42"/>
      <c r="G151" s="43">
        <v>306813275</v>
      </c>
      <c r="H151" s="43"/>
      <c r="I151" s="43"/>
      <c r="J151" s="43"/>
      <c r="K151" s="43"/>
      <c r="L151" s="43">
        <v>306813275</v>
      </c>
      <c r="M151" s="43"/>
      <c r="N151" s="43"/>
      <c r="O151" s="43">
        <v>177563615.5</v>
      </c>
      <c r="P151" s="43"/>
      <c r="Q151" s="43">
        <v>177563615.5</v>
      </c>
      <c r="R151" s="43"/>
      <c r="S151" s="43"/>
      <c r="T151" s="43"/>
      <c r="U151" s="43"/>
      <c r="V151" s="43">
        <v>177563615.5</v>
      </c>
      <c r="W151" s="32"/>
      <c r="X151" s="32"/>
      <c r="Y151" s="43">
        <f t="shared" si="5"/>
        <v>129249659.5</v>
      </c>
    </row>
    <row r="152" spans="1:25" ht="131.25">
      <c r="A152" s="38" t="s">
        <v>478</v>
      </c>
      <c r="B152" s="39"/>
      <c r="C152" s="39" t="s">
        <v>479</v>
      </c>
      <c r="D152" s="40" t="str">
        <f t="shared" si="4"/>
        <v>000 2 02 03026 00 0000 151</v>
      </c>
      <c r="E152" s="41">
        <v>8493000</v>
      </c>
      <c r="F152" s="42"/>
      <c r="G152" s="43">
        <v>8493000</v>
      </c>
      <c r="H152" s="43"/>
      <c r="I152" s="43"/>
      <c r="J152" s="43"/>
      <c r="K152" s="43"/>
      <c r="L152" s="43">
        <v>8493000</v>
      </c>
      <c r="M152" s="43"/>
      <c r="N152" s="43"/>
      <c r="O152" s="43">
        <v>8493000</v>
      </c>
      <c r="P152" s="43"/>
      <c r="Q152" s="43">
        <v>8493000</v>
      </c>
      <c r="R152" s="43"/>
      <c r="S152" s="43"/>
      <c r="T152" s="43"/>
      <c r="U152" s="43"/>
      <c r="V152" s="43">
        <v>8493000</v>
      </c>
      <c r="W152" s="32"/>
      <c r="X152" s="32"/>
      <c r="Y152" s="43">
        <f t="shared" si="5"/>
        <v>0</v>
      </c>
    </row>
    <row r="153" spans="1:25" ht="131.25">
      <c r="A153" s="38" t="s">
        <v>480</v>
      </c>
      <c r="B153" s="39"/>
      <c r="C153" s="39" t="s">
        <v>481</v>
      </c>
      <c r="D153" s="40" t="str">
        <f t="shared" si="4"/>
        <v>000 2 02 03026 05 0000 151</v>
      </c>
      <c r="E153" s="41">
        <v>8493000</v>
      </c>
      <c r="F153" s="42"/>
      <c r="G153" s="43">
        <v>8493000</v>
      </c>
      <c r="H153" s="43"/>
      <c r="I153" s="43"/>
      <c r="J153" s="43"/>
      <c r="K153" s="43"/>
      <c r="L153" s="43">
        <v>8493000</v>
      </c>
      <c r="M153" s="43"/>
      <c r="N153" s="43"/>
      <c r="O153" s="43">
        <v>8493000</v>
      </c>
      <c r="P153" s="43"/>
      <c r="Q153" s="43">
        <v>8493000</v>
      </c>
      <c r="R153" s="43"/>
      <c r="S153" s="43"/>
      <c r="T153" s="43"/>
      <c r="U153" s="43"/>
      <c r="V153" s="43">
        <v>8493000</v>
      </c>
      <c r="W153" s="32"/>
      <c r="X153" s="32"/>
      <c r="Y153" s="43">
        <f t="shared" si="5"/>
        <v>0</v>
      </c>
    </row>
    <row r="154" spans="1:25" ht="93.75">
      <c r="A154" s="38" t="s">
        <v>482</v>
      </c>
      <c r="B154" s="39"/>
      <c r="C154" s="39" t="s">
        <v>483</v>
      </c>
      <c r="D154" s="40" t="str">
        <f t="shared" si="4"/>
        <v>000 2 02 03027 00 0000 151</v>
      </c>
      <c r="E154" s="41">
        <v>18735400</v>
      </c>
      <c r="F154" s="42"/>
      <c r="G154" s="43">
        <v>18735400</v>
      </c>
      <c r="H154" s="43"/>
      <c r="I154" s="43"/>
      <c r="J154" s="43"/>
      <c r="K154" s="43"/>
      <c r="L154" s="43">
        <v>18735400</v>
      </c>
      <c r="M154" s="43"/>
      <c r="N154" s="43"/>
      <c r="O154" s="43">
        <v>8783000</v>
      </c>
      <c r="P154" s="43"/>
      <c r="Q154" s="43">
        <v>8783000</v>
      </c>
      <c r="R154" s="43"/>
      <c r="S154" s="43"/>
      <c r="T154" s="43"/>
      <c r="U154" s="43"/>
      <c r="V154" s="43">
        <v>8783000</v>
      </c>
      <c r="W154" s="32"/>
      <c r="X154" s="32"/>
      <c r="Y154" s="43">
        <f t="shared" si="5"/>
        <v>9952400</v>
      </c>
    </row>
    <row r="155" spans="1:25" ht="93.75">
      <c r="A155" s="38" t="s">
        <v>484</v>
      </c>
      <c r="B155" s="39"/>
      <c r="C155" s="39" t="s">
        <v>485</v>
      </c>
      <c r="D155" s="40" t="str">
        <f t="shared" si="4"/>
        <v>000 2 02 03027 05 0000 151</v>
      </c>
      <c r="E155" s="41">
        <v>18735400</v>
      </c>
      <c r="F155" s="42"/>
      <c r="G155" s="43">
        <v>18735400</v>
      </c>
      <c r="H155" s="43"/>
      <c r="I155" s="43"/>
      <c r="J155" s="43"/>
      <c r="K155" s="43"/>
      <c r="L155" s="43">
        <v>18735400</v>
      </c>
      <c r="M155" s="43"/>
      <c r="N155" s="43"/>
      <c r="O155" s="43">
        <v>8783000</v>
      </c>
      <c r="P155" s="43"/>
      <c r="Q155" s="43">
        <v>8783000</v>
      </c>
      <c r="R155" s="43"/>
      <c r="S155" s="43"/>
      <c r="T155" s="43"/>
      <c r="U155" s="43"/>
      <c r="V155" s="43">
        <v>8783000</v>
      </c>
      <c r="W155" s="32"/>
      <c r="X155" s="32"/>
      <c r="Y155" s="43">
        <f t="shared" si="5"/>
        <v>9952400</v>
      </c>
    </row>
    <row r="156" spans="1:25" ht="150">
      <c r="A156" s="38" t="s">
        <v>486</v>
      </c>
      <c r="B156" s="39"/>
      <c r="C156" s="39" t="s">
        <v>487</v>
      </c>
      <c r="D156" s="40" t="str">
        <f t="shared" si="4"/>
        <v>000 2 02 03029 00 0000 151</v>
      </c>
      <c r="E156" s="41">
        <v>8356400</v>
      </c>
      <c r="F156" s="42"/>
      <c r="G156" s="43">
        <v>8356400</v>
      </c>
      <c r="H156" s="43"/>
      <c r="I156" s="43"/>
      <c r="J156" s="43"/>
      <c r="K156" s="43"/>
      <c r="L156" s="43">
        <v>8356400</v>
      </c>
      <c r="M156" s="43"/>
      <c r="N156" s="43"/>
      <c r="O156" s="43">
        <v>8049800</v>
      </c>
      <c r="P156" s="43"/>
      <c r="Q156" s="43">
        <v>8049800</v>
      </c>
      <c r="R156" s="43"/>
      <c r="S156" s="43"/>
      <c r="T156" s="43"/>
      <c r="U156" s="43"/>
      <c r="V156" s="43">
        <v>8049800</v>
      </c>
      <c r="W156" s="32"/>
      <c r="X156" s="32"/>
      <c r="Y156" s="43">
        <f t="shared" si="5"/>
        <v>306600</v>
      </c>
    </row>
    <row r="157" spans="1:25" ht="150">
      <c r="A157" s="38" t="s">
        <v>488</v>
      </c>
      <c r="B157" s="39"/>
      <c r="C157" s="39" t="s">
        <v>489</v>
      </c>
      <c r="D157" s="40" t="str">
        <f t="shared" si="4"/>
        <v>000 2 02 03029 05 0000 151</v>
      </c>
      <c r="E157" s="41">
        <v>8356400</v>
      </c>
      <c r="F157" s="42"/>
      <c r="G157" s="43">
        <v>8356400</v>
      </c>
      <c r="H157" s="43"/>
      <c r="I157" s="43"/>
      <c r="J157" s="43"/>
      <c r="K157" s="43"/>
      <c r="L157" s="43">
        <v>8356400</v>
      </c>
      <c r="M157" s="43"/>
      <c r="N157" s="43"/>
      <c r="O157" s="43">
        <v>8049800</v>
      </c>
      <c r="P157" s="43"/>
      <c r="Q157" s="43">
        <v>8049800</v>
      </c>
      <c r="R157" s="43"/>
      <c r="S157" s="43"/>
      <c r="T157" s="43"/>
      <c r="U157" s="43"/>
      <c r="V157" s="43">
        <v>8049800</v>
      </c>
      <c r="W157" s="32"/>
      <c r="X157" s="32"/>
      <c r="Y157" s="43">
        <f t="shared" si="5"/>
        <v>306600</v>
      </c>
    </row>
    <row r="158" spans="1:25" ht="168.75">
      <c r="A158" s="38" t="s">
        <v>490</v>
      </c>
      <c r="B158" s="39"/>
      <c r="C158" s="39" t="s">
        <v>491</v>
      </c>
      <c r="D158" s="40" t="str">
        <f t="shared" si="4"/>
        <v>000 2 02 03069 00 0000 151</v>
      </c>
      <c r="E158" s="41">
        <v>4820000</v>
      </c>
      <c r="F158" s="42"/>
      <c r="G158" s="43">
        <v>4820000</v>
      </c>
      <c r="H158" s="43"/>
      <c r="I158" s="43"/>
      <c r="J158" s="43"/>
      <c r="K158" s="43"/>
      <c r="L158" s="43">
        <v>4820000</v>
      </c>
      <c r="M158" s="43"/>
      <c r="N158" s="43"/>
      <c r="O158" s="43">
        <v>4266000</v>
      </c>
      <c r="P158" s="43"/>
      <c r="Q158" s="43">
        <v>4266000</v>
      </c>
      <c r="R158" s="43"/>
      <c r="S158" s="43"/>
      <c r="T158" s="43"/>
      <c r="U158" s="43"/>
      <c r="V158" s="43">
        <v>4266000</v>
      </c>
      <c r="W158" s="32"/>
      <c r="X158" s="32"/>
      <c r="Y158" s="43">
        <f t="shared" si="5"/>
        <v>554000</v>
      </c>
    </row>
    <row r="159" spans="1:25" ht="187.5">
      <c r="A159" s="38" t="s">
        <v>492</v>
      </c>
      <c r="B159" s="39"/>
      <c r="C159" s="39" t="s">
        <v>493</v>
      </c>
      <c r="D159" s="40" t="str">
        <f t="shared" si="4"/>
        <v>000 2 02 03069 05 0000 151</v>
      </c>
      <c r="E159" s="41">
        <v>4820000</v>
      </c>
      <c r="F159" s="42"/>
      <c r="G159" s="43">
        <v>4820000</v>
      </c>
      <c r="H159" s="43"/>
      <c r="I159" s="43"/>
      <c r="J159" s="43"/>
      <c r="K159" s="43"/>
      <c r="L159" s="43">
        <v>4820000</v>
      </c>
      <c r="M159" s="43"/>
      <c r="N159" s="43"/>
      <c r="O159" s="43">
        <v>4266000</v>
      </c>
      <c r="P159" s="43"/>
      <c r="Q159" s="43">
        <v>4266000</v>
      </c>
      <c r="R159" s="43"/>
      <c r="S159" s="43"/>
      <c r="T159" s="43"/>
      <c r="U159" s="43"/>
      <c r="V159" s="43">
        <v>4266000</v>
      </c>
      <c r="W159" s="32"/>
      <c r="X159" s="32"/>
      <c r="Y159" s="43">
        <f t="shared" si="5"/>
        <v>554000</v>
      </c>
    </row>
    <row r="160" spans="1:25" ht="131.25">
      <c r="A160" s="38" t="s">
        <v>494</v>
      </c>
      <c r="B160" s="39"/>
      <c r="C160" s="39" t="s">
        <v>495</v>
      </c>
      <c r="D160" s="40" t="str">
        <f t="shared" si="4"/>
        <v>000 2 02 03070 00 0000 151</v>
      </c>
      <c r="E160" s="41">
        <v>4120000</v>
      </c>
      <c r="F160" s="42"/>
      <c r="G160" s="43">
        <v>4120000</v>
      </c>
      <c r="H160" s="43"/>
      <c r="I160" s="43"/>
      <c r="J160" s="43"/>
      <c r="K160" s="43"/>
      <c r="L160" s="43">
        <v>4120000</v>
      </c>
      <c r="M160" s="43"/>
      <c r="N160" s="43"/>
      <c r="O160" s="43">
        <v>1303500</v>
      </c>
      <c r="P160" s="43"/>
      <c r="Q160" s="43">
        <v>1303500</v>
      </c>
      <c r="R160" s="43"/>
      <c r="S160" s="43"/>
      <c r="T160" s="43"/>
      <c r="U160" s="43"/>
      <c r="V160" s="43">
        <v>1303500</v>
      </c>
      <c r="W160" s="32"/>
      <c r="X160" s="32"/>
      <c r="Y160" s="43">
        <f t="shared" si="5"/>
        <v>2816500</v>
      </c>
    </row>
    <row r="161" spans="1:25" ht="150">
      <c r="A161" s="38" t="s">
        <v>496</v>
      </c>
      <c r="B161" s="39"/>
      <c r="C161" s="39" t="s">
        <v>497</v>
      </c>
      <c r="D161" s="40" t="str">
        <f t="shared" si="4"/>
        <v>000 2 02 03070 05 0000 151</v>
      </c>
      <c r="E161" s="41">
        <v>4120000</v>
      </c>
      <c r="F161" s="42"/>
      <c r="G161" s="43">
        <v>4120000</v>
      </c>
      <c r="H161" s="43"/>
      <c r="I161" s="43"/>
      <c r="J161" s="43"/>
      <c r="K161" s="43"/>
      <c r="L161" s="43">
        <v>4120000</v>
      </c>
      <c r="M161" s="43"/>
      <c r="N161" s="43"/>
      <c r="O161" s="43">
        <v>1303500</v>
      </c>
      <c r="P161" s="43"/>
      <c r="Q161" s="43">
        <v>1303500</v>
      </c>
      <c r="R161" s="43"/>
      <c r="S161" s="43"/>
      <c r="T161" s="43"/>
      <c r="U161" s="43"/>
      <c r="V161" s="43">
        <v>1303500</v>
      </c>
      <c r="W161" s="32"/>
      <c r="X161" s="32"/>
      <c r="Y161" s="43">
        <f t="shared" si="5"/>
        <v>2816500</v>
      </c>
    </row>
    <row r="162" spans="1:25" ht="112.5">
      <c r="A162" s="38" t="s">
        <v>498</v>
      </c>
      <c r="B162" s="39"/>
      <c r="C162" s="39" t="s">
        <v>499</v>
      </c>
      <c r="D162" s="40" t="str">
        <f t="shared" si="4"/>
        <v>000 2 02 03090 00 0000 151</v>
      </c>
      <c r="E162" s="41">
        <v>2891700</v>
      </c>
      <c r="F162" s="42"/>
      <c r="G162" s="43">
        <v>2891700</v>
      </c>
      <c r="H162" s="43"/>
      <c r="I162" s="43"/>
      <c r="J162" s="43"/>
      <c r="K162" s="43"/>
      <c r="L162" s="43">
        <v>2891700</v>
      </c>
      <c r="M162" s="43"/>
      <c r="N162" s="43"/>
      <c r="O162" s="43">
        <v>228000</v>
      </c>
      <c r="P162" s="43"/>
      <c r="Q162" s="43">
        <v>228000</v>
      </c>
      <c r="R162" s="43"/>
      <c r="S162" s="43"/>
      <c r="T162" s="43"/>
      <c r="U162" s="43"/>
      <c r="V162" s="43">
        <v>228000</v>
      </c>
      <c r="W162" s="32"/>
      <c r="X162" s="32"/>
      <c r="Y162" s="43">
        <f t="shared" si="5"/>
        <v>2663700</v>
      </c>
    </row>
    <row r="163" spans="1:25" ht="112.5">
      <c r="A163" s="38" t="s">
        <v>500</v>
      </c>
      <c r="B163" s="39"/>
      <c r="C163" s="39" t="s">
        <v>501</v>
      </c>
      <c r="D163" s="40" t="str">
        <f t="shared" si="4"/>
        <v>000 2 02 03090 05 0000 151</v>
      </c>
      <c r="E163" s="41">
        <v>2891700</v>
      </c>
      <c r="F163" s="42"/>
      <c r="G163" s="43">
        <v>2891700</v>
      </c>
      <c r="H163" s="43"/>
      <c r="I163" s="43"/>
      <c r="J163" s="43"/>
      <c r="K163" s="43"/>
      <c r="L163" s="43">
        <v>2891700</v>
      </c>
      <c r="M163" s="43"/>
      <c r="N163" s="43"/>
      <c r="O163" s="43">
        <v>228000</v>
      </c>
      <c r="P163" s="43"/>
      <c r="Q163" s="43">
        <v>228000</v>
      </c>
      <c r="R163" s="43"/>
      <c r="S163" s="43"/>
      <c r="T163" s="43"/>
      <c r="U163" s="43"/>
      <c r="V163" s="43">
        <v>228000</v>
      </c>
      <c r="W163" s="32"/>
      <c r="X163" s="32"/>
      <c r="Y163" s="43">
        <f t="shared" si="5"/>
        <v>2663700</v>
      </c>
    </row>
    <row r="164" spans="1:25" ht="18.75">
      <c r="A164" s="38" t="s">
        <v>502</v>
      </c>
      <c r="B164" s="39"/>
      <c r="C164" s="39" t="s">
        <v>503</v>
      </c>
      <c r="D164" s="40" t="str">
        <f t="shared" si="4"/>
        <v>000 2 02 03999 00 0000 151</v>
      </c>
      <c r="E164" s="41">
        <v>344312700</v>
      </c>
      <c r="F164" s="42"/>
      <c r="G164" s="43">
        <v>344312700</v>
      </c>
      <c r="H164" s="43"/>
      <c r="I164" s="43"/>
      <c r="J164" s="43"/>
      <c r="K164" s="43"/>
      <c r="L164" s="43">
        <v>344312700</v>
      </c>
      <c r="M164" s="43"/>
      <c r="N164" s="43"/>
      <c r="O164" s="43">
        <v>202614200</v>
      </c>
      <c r="P164" s="43"/>
      <c r="Q164" s="43">
        <v>202614200</v>
      </c>
      <c r="R164" s="43"/>
      <c r="S164" s="43"/>
      <c r="T164" s="43"/>
      <c r="U164" s="43"/>
      <c r="V164" s="43">
        <v>202614200</v>
      </c>
      <c r="W164" s="32"/>
      <c r="X164" s="32"/>
      <c r="Y164" s="43">
        <f t="shared" si="5"/>
        <v>141698500</v>
      </c>
    </row>
    <row r="165" spans="1:25" ht="37.5">
      <c r="A165" s="38" t="s">
        <v>504</v>
      </c>
      <c r="B165" s="39"/>
      <c r="C165" s="39" t="s">
        <v>505</v>
      </c>
      <c r="D165" s="40" t="str">
        <f aca="true" t="shared" si="6" ref="D165:D183">IF(LEFT(C165,5)="000 8","X",C165)</f>
        <v>000 2 02 03999 05 0000 151</v>
      </c>
      <c r="E165" s="41">
        <v>344312700</v>
      </c>
      <c r="F165" s="42"/>
      <c r="G165" s="43">
        <v>344312700</v>
      </c>
      <c r="H165" s="43"/>
      <c r="I165" s="43"/>
      <c r="J165" s="43"/>
      <c r="K165" s="43"/>
      <c r="L165" s="43">
        <v>344312700</v>
      </c>
      <c r="M165" s="43"/>
      <c r="N165" s="43"/>
      <c r="O165" s="43">
        <v>202614200</v>
      </c>
      <c r="P165" s="43"/>
      <c r="Q165" s="43">
        <v>202614200</v>
      </c>
      <c r="R165" s="43"/>
      <c r="S165" s="43"/>
      <c r="T165" s="43"/>
      <c r="U165" s="43"/>
      <c r="V165" s="43">
        <v>202614200</v>
      </c>
      <c r="W165" s="32"/>
      <c r="X165" s="32"/>
      <c r="Y165" s="43">
        <f t="shared" si="5"/>
        <v>141698500</v>
      </c>
    </row>
    <row r="166" spans="1:25" ht="18.75">
      <c r="A166" s="38" t="s">
        <v>1272</v>
      </c>
      <c r="B166" s="39"/>
      <c r="C166" s="39" t="s">
        <v>506</v>
      </c>
      <c r="D166" s="40" t="str">
        <f t="shared" si="6"/>
        <v>000 2 02 04000 00 0000 151</v>
      </c>
      <c r="E166" s="41">
        <v>45959595.2</v>
      </c>
      <c r="F166" s="42"/>
      <c r="G166" s="43">
        <v>45959595.2</v>
      </c>
      <c r="H166" s="43">
        <v>20331725.57</v>
      </c>
      <c r="I166" s="43"/>
      <c r="J166" s="43"/>
      <c r="K166" s="43"/>
      <c r="L166" s="43">
        <v>54356533.2</v>
      </c>
      <c r="M166" s="43">
        <v>11934787.57</v>
      </c>
      <c r="N166" s="43"/>
      <c r="O166" s="43">
        <v>44070695.2</v>
      </c>
      <c r="P166" s="43"/>
      <c r="Q166" s="43">
        <v>44070695.2</v>
      </c>
      <c r="R166" s="43">
        <v>5677366.5</v>
      </c>
      <c r="S166" s="43"/>
      <c r="T166" s="43"/>
      <c r="U166" s="43"/>
      <c r="V166" s="43">
        <v>47973869.71</v>
      </c>
      <c r="W166" s="32">
        <v>1774191.99</v>
      </c>
      <c r="X166" s="32"/>
      <c r="Y166" s="43">
        <f t="shared" si="5"/>
        <v>6382663.490000002</v>
      </c>
    </row>
    <row r="167" spans="1:25" ht="112.5">
      <c r="A167" s="38" t="s">
        <v>507</v>
      </c>
      <c r="B167" s="39"/>
      <c r="C167" s="39" t="s">
        <v>508</v>
      </c>
      <c r="D167" s="40" t="str">
        <f t="shared" si="6"/>
        <v>000 2 02 04012 00 0000 151</v>
      </c>
      <c r="E167" s="41">
        <v>21820885</v>
      </c>
      <c r="F167" s="42"/>
      <c r="G167" s="43">
        <v>21820885</v>
      </c>
      <c r="H167" s="43"/>
      <c r="I167" s="43"/>
      <c r="J167" s="43"/>
      <c r="K167" s="43"/>
      <c r="L167" s="43">
        <v>21820885</v>
      </c>
      <c r="M167" s="43"/>
      <c r="N167" s="43"/>
      <c r="O167" s="43">
        <v>21389885</v>
      </c>
      <c r="P167" s="43"/>
      <c r="Q167" s="43">
        <v>21389885</v>
      </c>
      <c r="R167" s="43"/>
      <c r="S167" s="43"/>
      <c r="T167" s="43"/>
      <c r="U167" s="43"/>
      <c r="V167" s="43">
        <v>21389885</v>
      </c>
      <c r="W167" s="32"/>
      <c r="X167" s="32"/>
      <c r="Y167" s="43">
        <f t="shared" si="5"/>
        <v>431000</v>
      </c>
    </row>
    <row r="168" spans="1:25" ht="112.5">
      <c r="A168" s="38" t="s">
        <v>509</v>
      </c>
      <c r="B168" s="39"/>
      <c r="C168" s="39" t="s">
        <v>510</v>
      </c>
      <c r="D168" s="40" t="str">
        <f t="shared" si="6"/>
        <v>000 2 02 04012 05 0000 151</v>
      </c>
      <c r="E168" s="41">
        <v>21820885</v>
      </c>
      <c r="F168" s="42"/>
      <c r="G168" s="43">
        <v>21820885</v>
      </c>
      <c r="H168" s="43"/>
      <c r="I168" s="43"/>
      <c r="J168" s="43"/>
      <c r="K168" s="43"/>
      <c r="L168" s="43">
        <v>21820885</v>
      </c>
      <c r="M168" s="43"/>
      <c r="N168" s="43"/>
      <c r="O168" s="43">
        <v>21389885</v>
      </c>
      <c r="P168" s="43"/>
      <c r="Q168" s="43">
        <v>21389885</v>
      </c>
      <c r="R168" s="43"/>
      <c r="S168" s="43"/>
      <c r="T168" s="43"/>
      <c r="U168" s="43"/>
      <c r="V168" s="43">
        <v>21389885</v>
      </c>
      <c r="W168" s="32"/>
      <c r="X168" s="32"/>
      <c r="Y168" s="43">
        <f t="shared" si="5"/>
        <v>431000</v>
      </c>
    </row>
    <row r="169" spans="1:25" ht="112.5">
      <c r="A169" s="38" t="s">
        <v>511</v>
      </c>
      <c r="B169" s="39"/>
      <c r="C169" s="39" t="s">
        <v>512</v>
      </c>
      <c r="D169" s="40" t="str">
        <f t="shared" si="6"/>
        <v>000 2 02 04014 00 0000 151</v>
      </c>
      <c r="E169" s="41"/>
      <c r="F169" s="42"/>
      <c r="G169" s="43"/>
      <c r="H169" s="43">
        <v>8396938</v>
      </c>
      <c r="I169" s="43"/>
      <c r="J169" s="43"/>
      <c r="K169" s="43"/>
      <c r="L169" s="43">
        <v>8396938</v>
      </c>
      <c r="M169" s="43"/>
      <c r="N169" s="43"/>
      <c r="O169" s="43"/>
      <c r="P169" s="43"/>
      <c r="Q169" s="43"/>
      <c r="R169" s="43">
        <v>3903174.51</v>
      </c>
      <c r="S169" s="43"/>
      <c r="T169" s="43"/>
      <c r="U169" s="43"/>
      <c r="V169" s="43">
        <v>3903174.51</v>
      </c>
      <c r="W169" s="32"/>
      <c r="X169" s="32"/>
      <c r="Y169" s="43">
        <f t="shared" si="5"/>
        <v>4493763.49</v>
      </c>
    </row>
    <row r="170" spans="1:25" ht="131.25">
      <c r="A170" s="38" t="s">
        <v>513</v>
      </c>
      <c r="B170" s="39"/>
      <c r="C170" s="39" t="s">
        <v>514</v>
      </c>
      <c r="D170" s="40" t="str">
        <f t="shared" si="6"/>
        <v>000 2 02 04014 05 0000 151</v>
      </c>
      <c r="E170" s="41"/>
      <c r="F170" s="42"/>
      <c r="G170" s="43"/>
      <c r="H170" s="43">
        <v>8396938</v>
      </c>
      <c r="I170" s="43"/>
      <c r="J170" s="43"/>
      <c r="K170" s="43"/>
      <c r="L170" s="43">
        <v>8396938</v>
      </c>
      <c r="M170" s="43"/>
      <c r="N170" s="43"/>
      <c r="O170" s="43"/>
      <c r="P170" s="43"/>
      <c r="Q170" s="43"/>
      <c r="R170" s="43">
        <v>3903174.51</v>
      </c>
      <c r="S170" s="43"/>
      <c r="T170" s="43"/>
      <c r="U170" s="43"/>
      <c r="V170" s="43">
        <v>3903174.51</v>
      </c>
      <c r="W170" s="32"/>
      <c r="X170" s="32"/>
      <c r="Y170" s="43">
        <f t="shared" si="5"/>
        <v>4493763.49</v>
      </c>
    </row>
    <row r="171" spans="1:25" ht="112.5">
      <c r="A171" s="38" t="s">
        <v>515</v>
      </c>
      <c r="B171" s="39"/>
      <c r="C171" s="39" t="s">
        <v>516</v>
      </c>
      <c r="D171" s="40" t="str">
        <f t="shared" si="6"/>
        <v>000 2 02 04025 00 0000 151</v>
      </c>
      <c r="E171" s="41">
        <v>1457900</v>
      </c>
      <c r="F171" s="42"/>
      <c r="G171" s="43">
        <v>1457900</v>
      </c>
      <c r="H171" s="43"/>
      <c r="I171" s="43"/>
      <c r="J171" s="43"/>
      <c r="K171" s="43"/>
      <c r="L171" s="43">
        <v>1457900</v>
      </c>
      <c r="M171" s="43"/>
      <c r="N171" s="43"/>
      <c r="O171" s="43"/>
      <c r="P171" s="43"/>
      <c r="Q171" s="43"/>
      <c r="R171" s="43"/>
      <c r="S171" s="43"/>
      <c r="T171" s="43"/>
      <c r="U171" s="43"/>
      <c r="V171" s="43">
        <v>0</v>
      </c>
      <c r="W171" s="32"/>
      <c r="X171" s="32"/>
      <c r="Y171" s="43">
        <f t="shared" si="5"/>
        <v>1457900</v>
      </c>
    </row>
    <row r="172" spans="1:25" ht="93.75">
      <c r="A172" s="38" t="s">
        <v>517</v>
      </c>
      <c r="B172" s="39"/>
      <c r="C172" s="39" t="s">
        <v>518</v>
      </c>
      <c r="D172" s="40" t="str">
        <f t="shared" si="6"/>
        <v>000 2 02 04025 05 0000 151</v>
      </c>
      <c r="E172" s="41">
        <v>1457900</v>
      </c>
      <c r="F172" s="42"/>
      <c r="G172" s="43">
        <v>1457900</v>
      </c>
      <c r="H172" s="43"/>
      <c r="I172" s="43"/>
      <c r="J172" s="43"/>
      <c r="K172" s="43"/>
      <c r="L172" s="43">
        <v>1457900</v>
      </c>
      <c r="M172" s="43"/>
      <c r="N172" s="43"/>
      <c r="O172" s="43"/>
      <c r="P172" s="43"/>
      <c r="Q172" s="43"/>
      <c r="R172" s="43"/>
      <c r="S172" s="43"/>
      <c r="T172" s="43"/>
      <c r="U172" s="43"/>
      <c r="V172" s="43">
        <v>0</v>
      </c>
      <c r="W172" s="32"/>
      <c r="X172" s="32"/>
      <c r="Y172" s="43">
        <f t="shared" si="5"/>
        <v>1457900</v>
      </c>
    </row>
    <row r="173" spans="1:25" ht="37.5">
      <c r="A173" s="38" t="s">
        <v>519</v>
      </c>
      <c r="B173" s="39"/>
      <c r="C173" s="39" t="s">
        <v>520</v>
      </c>
      <c r="D173" s="40" t="str">
        <f t="shared" si="6"/>
        <v>000 2 02 04999 00 0000 151</v>
      </c>
      <c r="E173" s="41">
        <v>22680810.2</v>
      </c>
      <c r="F173" s="42"/>
      <c r="G173" s="43">
        <v>22680810.2</v>
      </c>
      <c r="H173" s="43">
        <v>11934787.57</v>
      </c>
      <c r="I173" s="43"/>
      <c r="J173" s="43"/>
      <c r="K173" s="43"/>
      <c r="L173" s="43">
        <v>22680810.2</v>
      </c>
      <c r="M173" s="43">
        <v>11934787.57</v>
      </c>
      <c r="N173" s="43"/>
      <c r="O173" s="43">
        <v>22680810.2</v>
      </c>
      <c r="P173" s="43"/>
      <c r="Q173" s="43">
        <v>22680810.2</v>
      </c>
      <c r="R173" s="43">
        <v>1774191.99</v>
      </c>
      <c r="S173" s="43"/>
      <c r="T173" s="43"/>
      <c r="U173" s="43"/>
      <c r="V173" s="43">
        <v>22680810.2</v>
      </c>
      <c r="W173" s="32">
        <v>1774191.99</v>
      </c>
      <c r="X173" s="32"/>
      <c r="Y173" s="43">
        <f t="shared" si="5"/>
        <v>0</v>
      </c>
    </row>
    <row r="174" spans="1:25" ht="56.25">
      <c r="A174" s="38" t="s">
        <v>521</v>
      </c>
      <c r="B174" s="39"/>
      <c r="C174" s="39" t="s">
        <v>522</v>
      </c>
      <c r="D174" s="40" t="str">
        <f t="shared" si="6"/>
        <v>000 2 02 04999 05 0000 151</v>
      </c>
      <c r="E174" s="41">
        <v>22680810.2</v>
      </c>
      <c r="F174" s="42"/>
      <c r="G174" s="43">
        <v>22680810.2</v>
      </c>
      <c r="H174" s="43"/>
      <c r="I174" s="43"/>
      <c r="J174" s="43"/>
      <c r="K174" s="43"/>
      <c r="L174" s="43">
        <v>22680810.2</v>
      </c>
      <c r="M174" s="43"/>
      <c r="N174" s="43"/>
      <c r="O174" s="43">
        <v>22680810.2</v>
      </c>
      <c r="P174" s="43"/>
      <c r="Q174" s="43">
        <v>22680810.2</v>
      </c>
      <c r="R174" s="43"/>
      <c r="S174" s="43"/>
      <c r="T174" s="43"/>
      <c r="U174" s="43"/>
      <c r="V174" s="43">
        <v>22680810.2</v>
      </c>
      <c r="W174" s="32"/>
      <c r="X174" s="32"/>
      <c r="Y174" s="43">
        <f t="shared" si="5"/>
        <v>0</v>
      </c>
    </row>
    <row r="175" spans="1:25" ht="187.5">
      <c r="A175" s="38" t="s">
        <v>523</v>
      </c>
      <c r="B175" s="39"/>
      <c r="C175" s="39" t="s">
        <v>524</v>
      </c>
      <c r="D175" s="40" t="str">
        <f t="shared" si="6"/>
        <v>000 2 18 00000 00 0000 000</v>
      </c>
      <c r="E175" s="41"/>
      <c r="F175" s="42"/>
      <c r="G175" s="43"/>
      <c r="H175" s="43"/>
      <c r="I175" s="43"/>
      <c r="J175" s="43"/>
      <c r="K175" s="43"/>
      <c r="L175" s="43">
        <v>0</v>
      </c>
      <c r="M175" s="43"/>
      <c r="N175" s="43"/>
      <c r="O175" s="43">
        <v>1875150.2</v>
      </c>
      <c r="P175" s="43"/>
      <c r="Q175" s="43">
        <v>1875150.2</v>
      </c>
      <c r="R175" s="43">
        <v>1281890.07</v>
      </c>
      <c r="S175" s="43"/>
      <c r="T175" s="43"/>
      <c r="U175" s="43"/>
      <c r="V175" s="43">
        <v>3157040.27</v>
      </c>
      <c r="W175" s="32"/>
      <c r="X175" s="32"/>
      <c r="Y175" s="43">
        <f t="shared" si="5"/>
        <v>-3157040.27</v>
      </c>
    </row>
    <row r="176" spans="1:25" ht="131.25">
      <c r="A176" s="38" t="s">
        <v>525</v>
      </c>
      <c r="B176" s="39"/>
      <c r="C176" s="39" t="s">
        <v>526</v>
      </c>
      <c r="D176" s="40" t="str">
        <f t="shared" si="6"/>
        <v>000 2 18 00000 00 0000 151</v>
      </c>
      <c r="E176" s="41"/>
      <c r="F176" s="42"/>
      <c r="G176" s="43"/>
      <c r="H176" s="43"/>
      <c r="I176" s="43"/>
      <c r="J176" s="43"/>
      <c r="K176" s="43"/>
      <c r="L176" s="43">
        <v>0</v>
      </c>
      <c r="M176" s="43"/>
      <c r="N176" s="43"/>
      <c r="O176" s="43"/>
      <c r="P176" s="43"/>
      <c r="Q176" s="43"/>
      <c r="R176" s="43">
        <v>1281890.07</v>
      </c>
      <c r="S176" s="43"/>
      <c r="T176" s="43"/>
      <c r="U176" s="43"/>
      <c r="V176" s="43">
        <v>1281890.07</v>
      </c>
      <c r="W176" s="32"/>
      <c r="X176" s="32"/>
      <c r="Y176" s="43">
        <f t="shared" si="5"/>
        <v>-1281890.07</v>
      </c>
    </row>
    <row r="177" spans="1:25" ht="131.25">
      <c r="A177" s="38" t="s">
        <v>527</v>
      </c>
      <c r="B177" s="39"/>
      <c r="C177" s="39" t="s">
        <v>528</v>
      </c>
      <c r="D177" s="40" t="str">
        <f t="shared" si="6"/>
        <v>000 2 18 05000 05 0000 151</v>
      </c>
      <c r="E177" s="41"/>
      <c r="F177" s="42"/>
      <c r="G177" s="43"/>
      <c r="H177" s="43"/>
      <c r="I177" s="43"/>
      <c r="J177" s="43"/>
      <c r="K177" s="43"/>
      <c r="L177" s="43">
        <v>0</v>
      </c>
      <c r="M177" s="43"/>
      <c r="N177" s="43"/>
      <c r="O177" s="43"/>
      <c r="P177" s="43"/>
      <c r="Q177" s="43"/>
      <c r="R177" s="43">
        <v>1281890.07</v>
      </c>
      <c r="S177" s="43"/>
      <c r="T177" s="43"/>
      <c r="U177" s="43"/>
      <c r="V177" s="43">
        <v>1281890.07</v>
      </c>
      <c r="W177" s="32"/>
      <c r="X177" s="32"/>
      <c r="Y177" s="43">
        <f t="shared" si="5"/>
        <v>-1281890.07</v>
      </c>
    </row>
    <row r="178" spans="1:25" ht="112.5">
      <c r="A178" s="38" t="s">
        <v>529</v>
      </c>
      <c r="B178" s="39"/>
      <c r="C178" s="39" t="s">
        <v>530</v>
      </c>
      <c r="D178" s="40" t="str">
        <f t="shared" si="6"/>
        <v>000 2 18 05010 05 0000 151</v>
      </c>
      <c r="E178" s="41"/>
      <c r="F178" s="42"/>
      <c r="G178" s="43"/>
      <c r="H178" s="43"/>
      <c r="I178" s="43"/>
      <c r="J178" s="43"/>
      <c r="K178" s="43"/>
      <c r="L178" s="43">
        <v>0</v>
      </c>
      <c r="M178" s="43"/>
      <c r="N178" s="43"/>
      <c r="O178" s="43"/>
      <c r="P178" s="43"/>
      <c r="Q178" s="43"/>
      <c r="R178" s="43">
        <v>1281890.07</v>
      </c>
      <c r="S178" s="43"/>
      <c r="T178" s="43"/>
      <c r="U178" s="43"/>
      <c r="V178" s="43">
        <v>1281890.07</v>
      </c>
      <c r="W178" s="32"/>
      <c r="X178" s="32"/>
      <c r="Y178" s="43">
        <f t="shared" si="5"/>
        <v>-1281890.07</v>
      </c>
    </row>
    <row r="179" spans="1:25" ht="75">
      <c r="A179" s="38" t="s">
        <v>531</v>
      </c>
      <c r="B179" s="39"/>
      <c r="C179" s="39" t="s">
        <v>532</v>
      </c>
      <c r="D179" s="40" t="str">
        <f t="shared" si="6"/>
        <v>000 2 18 00000 00 0000 180</v>
      </c>
      <c r="E179" s="41"/>
      <c r="F179" s="42"/>
      <c r="G179" s="43"/>
      <c r="H179" s="43"/>
      <c r="I179" s="43"/>
      <c r="J179" s="43"/>
      <c r="K179" s="43"/>
      <c r="L179" s="43">
        <v>0</v>
      </c>
      <c r="M179" s="43"/>
      <c r="N179" s="43"/>
      <c r="O179" s="43">
        <v>1875150.2</v>
      </c>
      <c r="P179" s="43"/>
      <c r="Q179" s="43">
        <v>1875150.2</v>
      </c>
      <c r="R179" s="43"/>
      <c r="S179" s="43"/>
      <c r="T179" s="43"/>
      <c r="U179" s="43"/>
      <c r="V179" s="43">
        <v>1875150.2</v>
      </c>
      <c r="W179" s="32"/>
      <c r="X179" s="32"/>
      <c r="Y179" s="43">
        <f t="shared" si="5"/>
        <v>-1875150.2</v>
      </c>
    </row>
    <row r="180" spans="1:25" ht="56.25">
      <c r="A180" s="38" t="s">
        <v>533</v>
      </c>
      <c r="B180" s="39"/>
      <c r="C180" s="39" t="s">
        <v>534</v>
      </c>
      <c r="D180" s="40" t="str">
        <f t="shared" si="6"/>
        <v>000 2 18 05000 05 0000 180</v>
      </c>
      <c r="E180" s="41"/>
      <c r="F180" s="42"/>
      <c r="G180" s="43"/>
      <c r="H180" s="43"/>
      <c r="I180" s="43"/>
      <c r="J180" s="43"/>
      <c r="K180" s="43"/>
      <c r="L180" s="43">
        <v>0</v>
      </c>
      <c r="M180" s="43"/>
      <c r="N180" s="43"/>
      <c r="O180" s="43">
        <v>1875150.2</v>
      </c>
      <c r="P180" s="43"/>
      <c r="Q180" s="43">
        <v>1875150.2</v>
      </c>
      <c r="R180" s="43"/>
      <c r="S180" s="43"/>
      <c r="T180" s="43"/>
      <c r="U180" s="43"/>
      <c r="V180" s="43">
        <v>1875150.2</v>
      </c>
      <c r="W180" s="32"/>
      <c r="X180" s="32"/>
      <c r="Y180" s="43">
        <f t="shared" si="5"/>
        <v>-1875150.2</v>
      </c>
    </row>
    <row r="181" spans="1:25" ht="75">
      <c r="A181" s="38" t="s">
        <v>535</v>
      </c>
      <c r="B181" s="39"/>
      <c r="C181" s="39" t="s">
        <v>536</v>
      </c>
      <c r="D181" s="40" t="str">
        <f t="shared" si="6"/>
        <v>000 2 18 05010 05 0000 180</v>
      </c>
      <c r="E181" s="41"/>
      <c r="F181" s="42"/>
      <c r="G181" s="43"/>
      <c r="H181" s="43"/>
      <c r="I181" s="43"/>
      <c r="J181" s="43"/>
      <c r="K181" s="43"/>
      <c r="L181" s="43">
        <v>0</v>
      </c>
      <c r="M181" s="43"/>
      <c r="N181" s="43"/>
      <c r="O181" s="43">
        <v>1875150.2</v>
      </c>
      <c r="P181" s="43"/>
      <c r="Q181" s="43">
        <v>1875150.2</v>
      </c>
      <c r="R181" s="43"/>
      <c r="S181" s="43"/>
      <c r="T181" s="43"/>
      <c r="U181" s="43"/>
      <c r="V181" s="43">
        <v>1875150.2</v>
      </c>
      <c r="W181" s="32"/>
      <c r="X181" s="32"/>
      <c r="Y181" s="43">
        <f t="shared" si="5"/>
        <v>-1875150.2</v>
      </c>
    </row>
    <row r="182" spans="1:25" ht="93.75">
      <c r="A182" s="38" t="s">
        <v>537</v>
      </c>
      <c r="B182" s="39"/>
      <c r="C182" s="39" t="s">
        <v>538</v>
      </c>
      <c r="D182" s="40" t="str">
        <f t="shared" si="6"/>
        <v>000 2 19 00000 00 0000 000</v>
      </c>
      <c r="E182" s="41"/>
      <c r="F182" s="42"/>
      <c r="G182" s="43"/>
      <c r="H182" s="43"/>
      <c r="I182" s="43"/>
      <c r="J182" s="43"/>
      <c r="K182" s="43"/>
      <c r="L182" s="43">
        <v>0</v>
      </c>
      <c r="M182" s="43"/>
      <c r="N182" s="43"/>
      <c r="O182" s="43">
        <v>-34278570.67</v>
      </c>
      <c r="P182" s="43"/>
      <c r="Q182" s="43">
        <v>-34278570.67</v>
      </c>
      <c r="R182" s="43">
        <v>-1281890.07</v>
      </c>
      <c r="S182" s="43"/>
      <c r="T182" s="43"/>
      <c r="U182" s="43"/>
      <c r="V182" s="43">
        <v>-5302957.82</v>
      </c>
      <c r="W182" s="32">
        <v>-30257502.92</v>
      </c>
      <c r="X182" s="32"/>
      <c r="Y182" s="43">
        <f t="shared" si="5"/>
        <v>5302957.82</v>
      </c>
    </row>
    <row r="183" spans="1:25" ht="75">
      <c r="A183" s="38" t="s">
        <v>539</v>
      </c>
      <c r="B183" s="39"/>
      <c r="C183" s="39" t="s">
        <v>540</v>
      </c>
      <c r="D183" s="40" t="str">
        <f t="shared" si="6"/>
        <v>000 2 19 05000 05 0000 151</v>
      </c>
      <c r="E183" s="41"/>
      <c r="F183" s="42"/>
      <c r="G183" s="43"/>
      <c r="H183" s="43"/>
      <c r="I183" s="43"/>
      <c r="J183" s="43"/>
      <c r="K183" s="43"/>
      <c r="L183" s="43">
        <v>0</v>
      </c>
      <c r="M183" s="43"/>
      <c r="N183" s="43"/>
      <c r="O183" s="43">
        <v>-5302957.82</v>
      </c>
      <c r="P183" s="43"/>
      <c r="Q183" s="43">
        <v>-5302957.82</v>
      </c>
      <c r="R183" s="43"/>
      <c r="S183" s="43"/>
      <c r="T183" s="43"/>
      <c r="U183" s="43"/>
      <c r="V183" s="43">
        <v>-5302957.82</v>
      </c>
      <c r="W183" s="32"/>
      <c r="X183" s="32"/>
      <c r="Y183" s="43">
        <f t="shared" si="5"/>
        <v>5302957.82</v>
      </c>
    </row>
    <row r="184" spans="1:25" ht="12.75">
      <c r="A184" s="33"/>
      <c r="B184" s="34"/>
      <c r="C184" s="34"/>
      <c r="D184" s="31"/>
      <c r="E184" s="35"/>
      <c r="F184" s="35"/>
      <c r="G184" s="35"/>
      <c r="H184" s="35"/>
      <c r="I184" s="35"/>
      <c r="J184" s="35"/>
      <c r="K184" s="35"/>
      <c r="L184" s="35"/>
      <c r="M184" s="35"/>
      <c r="N184" s="36"/>
      <c r="O184" s="36"/>
      <c r="P184" s="36"/>
      <c r="Q184" s="36"/>
      <c r="R184" s="36"/>
      <c r="S184" s="36"/>
      <c r="T184" s="36"/>
      <c r="U184" s="36"/>
      <c r="V184" s="36"/>
      <c r="W184" s="36"/>
      <c r="X184" s="36"/>
      <c r="Y184" s="36"/>
    </row>
  </sheetData>
  <sheetProtection/>
  <mergeCells count="4">
    <mergeCell ref="L2:Y2"/>
    <mergeCell ref="L3:Y3"/>
    <mergeCell ref="A5:Y5"/>
    <mergeCell ref="A9:P9"/>
  </mergeCells>
  <printOptions horizontalCentered="1"/>
  <pageMargins left="1.0826771653543308" right="0.8858267716535434" top="0.7874015748031497" bottom="0.7874015748031497" header="0.1968503937007874" footer="0.1968503937007874"/>
  <pageSetup fitToHeight="13" fitToWidth="1" horizontalDpi="600" verticalDpi="600" orientation="portrait" paperSize="8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81"/>
  <sheetViews>
    <sheetView zoomScalePageLayoutView="0" workbookViewId="0" topLeftCell="A1">
      <selection activeCell="E5" sqref="E5"/>
    </sheetView>
  </sheetViews>
  <sheetFormatPr defaultColWidth="8.875" defaultRowHeight="12.75"/>
  <cols>
    <col min="1" max="1" width="32.875" style="9" customWidth="1"/>
    <col min="2" max="2" width="6.125" style="9" customWidth="1"/>
    <col min="3" max="3" width="15.75390625" style="9" hidden="1" customWidth="1"/>
    <col min="4" max="4" width="30.875" style="9" customWidth="1"/>
    <col min="5" max="5" width="20.625" style="9" customWidth="1"/>
    <col min="6" max="6" width="19.875" style="9" customWidth="1"/>
    <col min="7" max="7" width="20.75390625" style="9" customWidth="1"/>
    <col min="8" max="16384" width="8.875" style="9" customWidth="1"/>
  </cols>
  <sheetData>
    <row r="1" spans="1:7" ht="12.75">
      <c r="A1" s="6"/>
      <c r="G1" s="74" t="s">
        <v>872</v>
      </c>
    </row>
    <row r="2" ht="12.75">
      <c r="A2" s="6"/>
    </row>
    <row r="3" spans="1:7" ht="18.75">
      <c r="A3" s="84" t="s">
        <v>1248</v>
      </c>
      <c r="B3" s="22"/>
      <c r="C3" s="22"/>
      <c r="D3" s="22"/>
      <c r="E3" s="22"/>
      <c r="F3" s="22"/>
      <c r="G3" s="22"/>
    </row>
    <row r="4" spans="1:5" ht="13.5" thickBot="1">
      <c r="A4" s="26"/>
      <c r="B4" s="26"/>
      <c r="C4" s="26"/>
      <c r="D4" s="26"/>
      <c r="E4" s="28"/>
    </row>
    <row r="5" spans="1:7" ht="48" customHeight="1" thickTop="1">
      <c r="A5" s="83" t="s">
        <v>1255</v>
      </c>
      <c r="B5" s="44" t="s">
        <v>1249</v>
      </c>
      <c r="C5" s="48" t="s">
        <v>870</v>
      </c>
      <c r="D5" s="48" t="s">
        <v>873</v>
      </c>
      <c r="E5" s="44" t="s">
        <v>868</v>
      </c>
      <c r="F5" s="44" t="s">
        <v>871</v>
      </c>
      <c r="G5" s="51" t="s">
        <v>867</v>
      </c>
    </row>
    <row r="6" spans="1:7" ht="13.5" thickBot="1">
      <c r="A6" s="52">
        <v>1</v>
      </c>
      <c r="B6" s="53">
        <v>2</v>
      </c>
      <c r="C6" s="53" t="s">
        <v>1266</v>
      </c>
      <c r="D6" s="54">
        <v>3</v>
      </c>
      <c r="E6" s="57">
        <v>4</v>
      </c>
      <c r="F6" s="58">
        <v>5</v>
      </c>
      <c r="G6" s="58">
        <v>6</v>
      </c>
    </row>
    <row r="7" spans="1:7" ht="38.25" thickTop="1">
      <c r="A7" s="60" t="s">
        <v>541</v>
      </c>
      <c r="B7" s="61">
        <v>200</v>
      </c>
      <c r="C7" s="61" t="s">
        <v>542</v>
      </c>
      <c r="D7" s="62" t="str">
        <f aca="true" t="shared" si="0" ref="D7:D57">IF(OR(LEFT(C7,5)="000 9",LEFT(C7,5)="000 7"),"X",C7)</f>
        <v>X</v>
      </c>
      <c r="E7" s="65">
        <v>2526312108.88</v>
      </c>
      <c r="F7" s="65">
        <v>1029619943.52</v>
      </c>
      <c r="G7" s="65">
        <f>E7-F7</f>
        <v>1496692165.3600001</v>
      </c>
    </row>
    <row r="8" spans="1:7" ht="37.5">
      <c r="A8" s="38" t="s">
        <v>543</v>
      </c>
      <c r="B8" s="39">
        <v>200</v>
      </c>
      <c r="C8" s="39" t="s">
        <v>544</v>
      </c>
      <c r="D8" s="40" t="str">
        <f t="shared" si="0"/>
        <v>000 0100 0000000 000 000</v>
      </c>
      <c r="E8" s="43">
        <v>172679073.21</v>
      </c>
      <c r="F8" s="43">
        <v>62092100.59</v>
      </c>
      <c r="G8" s="43">
        <f aca="true" t="shared" si="1" ref="G8:G58">E8-F8</f>
        <v>110586972.62</v>
      </c>
    </row>
    <row r="9" spans="1:7" ht="18.75">
      <c r="A9" s="38" t="s">
        <v>545</v>
      </c>
      <c r="B9" s="39">
        <v>200</v>
      </c>
      <c r="C9" s="39" t="s">
        <v>546</v>
      </c>
      <c r="D9" s="40" t="str">
        <f t="shared" si="0"/>
        <v>000 0100 0000000 000 200</v>
      </c>
      <c r="E9" s="43">
        <v>162494985.06</v>
      </c>
      <c r="F9" s="43">
        <v>58135673.42</v>
      </c>
      <c r="G9" s="43">
        <f t="shared" si="1"/>
        <v>104359311.64</v>
      </c>
    </row>
    <row r="10" spans="1:7" ht="56.25">
      <c r="A10" s="38" t="s">
        <v>547</v>
      </c>
      <c r="B10" s="39">
        <v>200</v>
      </c>
      <c r="C10" s="39" t="s">
        <v>548</v>
      </c>
      <c r="D10" s="40" t="str">
        <f t="shared" si="0"/>
        <v>000 0100 0000000 000 210</v>
      </c>
      <c r="E10" s="43">
        <v>111350718.15</v>
      </c>
      <c r="F10" s="43">
        <v>46165555.54</v>
      </c>
      <c r="G10" s="43">
        <f t="shared" si="1"/>
        <v>65185162.61000001</v>
      </c>
    </row>
    <row r="11" spans="1:7" ht="18.75">
      <c r="A11" s="38" t="s">
        <v>549</v>
      </c>
      <c r="B11" s="39">
        <v>200</v>
      </c>
      <c r="C11" s="39" t="s">
        <v>550</v>
      </c>
      <c r="D11" s="40" t="str">
        <f t="shared" si="0"/>
        <v>000 0100 0000000 000 211</v>
      </c>
      <c r="E11" s="43">
        <v>85443510.84</v>
      </c>
      <c r="F11" s="43">
        <v>36299313.37</v>
      </c>
      <c r="G11" s="43">
        <f t="shared" si="1"/>
        <v>49144197.470000006</v>
      </c>
    </row>
    <row r="12" spans="1:7" ht="18.75">
      <c r="A12" s="38" t="s">
        <v>551</v>
      </c>
      <c r="B12" s="39">
        <v>200</v>
      </c>
      <c r="C12" s="39" t="s">
        <v>552</v>
      </c>
      <c r="D12" s="40" t="str">
        <f t="shared" si="0"/>
        <v>000 0100 0000000 000 212</v>
      </c>
      <c r="E12" s="43">
        <v>37492.16</v>
      </c>
      <c r="F12" s="43">
        <v>1400</v>
      </c>
      <c r="G12" s="43">
        <f t="shared" si="1"/>
        <v>36092.16</v>
      </c>
    </row>
    <row r="13" spans="1:7" ht="37.5">
      <c r="A13" s="38" t="s">
        <v>553</v>
      </c>
      <c r="B13" s="39">
        <v>200</v>
      </c>
      <c r="C13" s="39" t="s">
        <v>554</v>
      </c>
      <c r="D13" s="40" t="str">
        <f t="shared" si="0"/>
        <v>000 0100 0000000 000 213</v>
      </c>
      <c r="E13" s="43">
        <v>25869715.15</v>
      </c>
      <c r="F13" s="43">
        <v>9864842.17</v>
      </c>
      <c r="G13" s="43">
        <f t="shared" si="1"/>
        <v>16004872.979999999</v>
      </c>
    </row>
    <row r="14" spans="1:7" ht="18.75">
      <c r="A14" s="38" t="s">
        <v>555</v>
      </c>
      <c r="B14" s="39">
        <v>200</v>
      </c>
      <c r="C14" s="39" t="s">
        <v>556</v>
      </c>
      <c r="D14" s="40" t="str">
        <f t="shared" si="0"/>
        <v>000 0100 0000000 000 220</v>
      </c>
      <c r="E14" s="43">
        <v>32897388.78</v>
      </c>
      <c r="F14" s="43">
        <v>9525616.98</v>
      </c>
      <c r="G14" s="43">
        <f t="shared" si="1"/>
        <v>23371771.8</v>
      </c>
    </row>
    <row r="15" spans="1:7" ht="18.75">
      <c r="A15" s="38" t="s">
        <v>557</v>
      </c>
      <c r="B15" s="39">
        <v>200</v>
      </c>
      <c r="C15" s="39" t="s">
        <v>558</v>
      </c>
      <c r="D15" s="40" t="str">
        <f t="shared" si="0"/>
        <v>000 0100 0000000 000 221</v>
      </c>
      <c r="E15" s="43">
        <v>2396784.47</v>
      </c>
      <c r="F15" s="43">
        <v>785236.46</v>
      </c>
      <c r="G15" s="43">
        <f t="shared" si="1"/>
        <v>1611548.0100000002</v>
      </c>
    </row>
    <row r="16" spans="1:7" ht="18.75">
      <c r="A16" s="38" t="s">
        <v>559</v>
      </c>
      <c r="B16" s="39">
        <v>200</v>
      </c>
      <c r="C16" s="39" t="s">
        <v>560</v>
      </c>
      <c r="D16" s="40" t="str">
        <f t="shared" si="0"/>
        <v>000 0100 0000000 000 222</v>
      </c>
      <c r="E16" s="43">
        <v>85549.4</v>
      </c>
      <c r="F16" s="43">
        <v>13187.8</v>
      </c>
      <c r="G16" s="43">
        <f t="shared" si="1"/>
        <v>72361.59999999999</v>
      </c>
    </row>
    <row r="17" spans="1:7" ht="18.75">
      <c r="A17" s="38" t="s">
        <v>561</v>
      </c>
      <c r="B17" s="39">
        <v>200</v>
      </c>
      <c r="C17" s="39" t="s">
        <v>562</v>
      </c>
      <c r="D17" s="40" t="str">
        <f t="shared" si="0"/>
        <v>000 0100 0000000 000 223</v>
      </c>
      <c r="E17" s="43">
        <v>3876500</v>
      </c>
      <c r="F17" s="43">
        <v>2367435.99</v>
      </c>
      <c r="G17" s="43">
        <f t="shared" si="1"/>
        <v>1509064.0099999998</v>
      </c>
    </row>
    <row r="18" spans="1:7" ht="37.5">
      <c r="A18" s="38" t="s">
        <v>563</v>
      </c>
      <c r="B18" s="39">
        <v>200</v>
      </c>
      <c r="C18" s="39" t="s">
        <v>564</v>
      </c>
      <c r="D18" s="40" t="str">
        <f t="shared" si="0"/>
        <v>000 0100 0000000 000 224</v>
      </c>
      <c r="E18" s="43">
        <v>1101900</v>
      </c>
      <c r="F18" s="43">
        <v>0</v>
      </c>
      <c r="G18" s="43">
        <f t="shared" si="1"/>
        <v>1101900</v>
      </c>
    </row>
    <row r="19" spans="1:7" ht="37.5">
      <c r="A19" s="38" t="s">
        <v>565</v>
      </c>
      <c r="B19" s="39">
        <v>200</v>
      </c>
      <c r="C19" s="39" t="s">
        <v>566</v>
      </c>
      <c r="D19" s="40" t="str">
        <f t="shared" si="0"/>
        <v>000 0100 0000000 000 225</v>
      </c>
      <c r="E19" s="43">
        <v>14766426.22</v>
      </c>
      <c r="F19" s="43">
        <v>2675340.89</v>
      </c>
      <c r="G19" s="43">
        <f t="shared" si="1"/>
        <v>12091085.33</v>
      </c>
    </row>
    <row r="20" spans="1:7" ht="18.75">
      <c r="A20" s="38" t="s">
        <v>567</v>
      </c>
      <c r="B20" s="39">
        <v>200</v>
      </c>
      <c r="C20" s="39" t="s">
        <v>568</v>
      </c>
      <c r="D20" s="40" t="str">
        <f t="shared" si="0"/>
        <v>000 0100 0000000 000 226</v>
      </c>
      <c r="E20" s="43">
        <v>10670228.69</v>
      </c>
      <c r="F20" s="43">
        <v>3684415.84</v>
      </c>
      <c r="G20" s="43">
        <f t="shared" si="1"/>
        <v>6985812.85</v>
      </c>
    </row>
    <row r="21" spans="1:7" ht="18.75">
      <c r="A21" s="38" t="s">
        <v>573</v>
      </c>
      <c r="B21" s="39">
        <v>200</v>
      </c>
      <c r="C21" s="39" t="s">
        <v>574</v>
      </c>
      <c r="D21" s="40" t="str">
        <f t="shared" si="0"/>
        <v>000 0100 0000000 000 290</v>
      </c>
      <c r="E21" s="43">
        <v>18246878.13</v>
      </c>
      <c r="F21" s="43">
        <v>2444500.9</v>
      </c>
      <c r="G21" s="43">
        <f t="shared" si="1"/>
        <v>15802377.229999999</v>
      </c>
    </row>
    <row r="22" spans="1:7" ht="37.5">
      <c r="A22" s="38" t="s">
        <v>575</v>
      </c>
      <c r="B22" s="39">
        <v>200</v>
      </c>
      <c r="C22" s="39" t="s">
        <v>576</v>
      </c>
      <c r="D22" s="40" t="str">
        <f t="shared" si="0"/>
        <v>000 0100 0000000 000 300</v>
      </c>
      <c r="E22" s="43">
        <v>10184088.15</v>
      </c>
      <c r="F22" s="43">
        <v>3956427.17</v>
      </c>
      <c r="G22" s="43">
        <f t="shared" si="1"/>
        <v>6227660.98</v>
      </c>
    </row>
    <row r="23" spans="1:7" ht="37.5">
      <c r="A23" s="38" t="s">
        <v>577</v>
      </c>
      <c r="B23" s="39">
        <v>200</v>
      </c>
      <c r="C23" s="39" t="s">
        <v>578</v>
      </c>
      <c r="D23" s="40" t="str">
        <f t="shared" si="0"/>
        <v>000 0100 0000000 000 310</v>
      </c>
      <c r="E23" s="43">
        <v>3281244.51</v>
      </c>
      <c r="F23" s="43">
        <v>763616.23</v>
      </c>
      <c r="G23" s="43">
        <f t="shared" si="1"/>
        <v>2517628.28</v>
      </c>
    </row>
    <row r="24" spans="1:7" ht="37.5">
      <c r="A24" s="38" t="s">
        <v>579</v>
      </c>
      <c r="B24" s="39">
        <v>200</v>
      </c>
      <c r="C24" s="39" t="s">
        <v>580</v>
      </c>
      <c r="D24" s="40" t="str">
        <f t="shared" si="0"/>
        <v>000 0100 0000000 000 340</v>
      </c>
      <c r="E24" s="43">
        <v>6902843.64</v>
      </c>
      <c r="F24" s="43">
        <v>3192810.94</v>
      </c>
      <c r="G24" s="43">
        <f t="shared" si="1"/>
        <v>3710032.6999999997</v>
      </c>
    </row>
    <row r="25" spans="1:7" ht="112.5">
      <c r="A25" s="38" t="s">
        <v>581</v>
      </c>
      <c r="B25" s="39">
        <v>200</v>
      </c>
      <c r="C25" s="39" t="s">
        <v>582</v>
      </c>
      <c r="D25" s="40" t="str">
        <f t="shared" si="0"/>
        <v>000 0102 0000000 000 000</v>
      </c>
      <c r="E25" s="43">
        <v>1573100</v>
      </c>
      <c r="F25" s="43">
        <v>614136.06</v>
      </c>
      <c r="G25" s="43">
        <f t="shared" si="1"/>
        <v>958963.94</v>
      </c>
    </row>
    <row r="26" spans="1:7" ht="18.75">
      <c r="A26" s="38" t="s">
        <v>545</v>
      </c>
      <c r="B26" s="39">
        <v>200</v>
      </c>
      <c r="C26" s="39" t="s">
        <v>583</v>
      </c>
      <c r="D26" s="40" t="str">
        <f t="shared" si="0"/>
        <v>000 0102 0000000 000 200</v>
      </c>
      <c r="E26" s="43">
        <v>1573100</v>
      </c>
      <c r="F26" s="43">
        <v>614136.06</v>
      </c>
      <c r="G26" s="43">
        <f t="shared" si="1"/>
        <v>958963.94</v>
      </c>
    </row>
    <row r="27" spans="1:7" ht="56.25">
      <c r="A27" s="38" t="s">
        <v>547</v>
      </c>
      <c r="B27" s="39">
        <v>200</v>
      </c>
      <c r="C27" s="39" t="s">
        <v>584</v>
      </c>
      <c r="D27" s="40" t="str">
        <f t="shared" si="0"/>
        <v>000 0102 0000000 000 210</v>
      </c>
      <c r="E27" s="43">
        <v>1573100</v>
      </c>
      <c r="F27" s="43">
        <v>614136.06</v>
      </c>
      <c r="G27" s="43">
        <f t="shared" si="1"/>
        <v>958963.94</v>
      </c>
    </row>
    <row r="28" spans="1:7" ht="18.75">
      <c r="A28" s="38" t="s">
        <v>549</v>
      </c>
      <c r="B28" s="39">
        <v>200</v>
      </c>
      <c r="C28" s="39" t="s">
        <v>585</v>
      </c>
      <c r="D28" s="40" t="str">
        <f t="shared" si="0"/>
        <v>000 0102 0000000 000 211</v>
      </c>
      <c r="E28" s="43">
        <v>1208218.13</v>
      </c>
      <c r="F28" s="43">
        <v>459458.46</v>
      </c>
      <c r="G28" s="43">
        <f t="shared" si="1"/>
        <v>748759.6699999999</v>
      </c>
    </row>
    <row r="29" spans="1:7" ht="37.5">
      <c r="A29" s="38" t="s">
        <v>553</v>
      </c>
      <c r="B29" s="39">
        <v>200</v>
      </c>
      <c r="C29" s="39" t="s">
        <v>586</v>
      </c>
      <c r="D29" s="40" t="str">
        <f t="shared" si="0"/>
        <v>000 0102 0000000 000 213</v>
      </c>
      <c r="E29" s="43">
        <v>364881.87</v>
      </c>
      <c r="F29" s="43">
        <v>154677.6</v>
      </c>
      <c r="G29" s="43">
        <f t="shared" si="1"/>
        <v>210204.27</v>
      </c>
    </row>
    <row r="30" spans="1:7" ht="150">
      <c r="A30" s="38" t="s">
        <v>587</v>
      </c>
      <c r="B30" s="39">
        <v>200</v>
      </c>
      <c r="C30" s="39" t="s">
        <v>588</v>
      </c>
      <c r="D30" s="40" t="str">
        <f t="shared" si="0"/>
        <v>000 0103 0000000 000 000</v>
      </c>
      <c r="E30" s="43">
        <v>5278172</v>
      </c>
      <c r="F30" s="43">
        <v>1875979.68</v>
      </c>
      <c r="G30" s="43">
        <f t="shared" si="1"/>
        <v>3402192.3200000003</v>
      </c>
    </row>
    <row r="31" spans="1:7" ht="18.75">
      <c r="A31" s="38" t="s">
        <v>545</v>
      </c>
      <c r="B31" s="39">
        <v>200</v>
      </c>
      <c r="C31" s="39" t="s">
        <v>589</v>
      </c>
      <c r="D31" s="40" t="str">
        <f t="shared" si="0"/>
        <v>000 0103 0000000 000 200</v>
      </c>
      <c r="E31" s="43">
        <v>5087050.79</v>
      </c>
      <c r="F31" s="43">
        <v>1863337.28</v>
      </c>
      <c r="G31" s="43">
        <f t="shared" si="1"/>
        <v>3223713.51</v>
      </c>
    </row>
    <row r="32" spans="1:7" ht="56.25">
      <c r="A32" s="38" t="s">
        <v>547</v>
      </c>
      <c r="B32" s="39">
        <v>200</v>
      </c>
      <c r="C32" s="39" t="s">
        <v>590</v>
      </c>
      <c r="D32" s="40" t="str">
        <f t="shared" si="0"/>
        <v>000 0103 0000000 000 210</v>
      </c>
      <c r="E32" s="43">
        <v>2987186</v>
      </c>
      <c r="F32" s="43">
        <v>1006438.58</v>
      </c>
      <c r="G32" s="43">
        <f t="shared" si="1"/>
        <v>1980747.42</v>
      </c>
    </row>
    <row r="33" spans="1:7" ht="18.75">
      <c r="A33" s="38" t="s">
        <v>549</v>
      </c>
      <c r="B33" s="39">
        <v>200</v>
      </c>
      <c r="C33" s="39" t="s">
        <v>591</v>
      </c>
      <c r="D33" s="40" t="str">
        <f t="shared" si="0"/>
        <v>000 0103 0000000 000 211</v>
      </c>
      <c r="E33" s="43">
        <v>2292220.08</v>
      </c>
      <c r="F33" s="43">
        <v>776549.54</v>
      </c>
      <c r="G33" s="43">
        <f t="shared" si="1"/>
        <v>1515670.54</v>
      </c>
    </row>
    <row r="34" spans="1:7" ht="18.75">
      <c r="A34" s="38" t="s">
        <v>551</v>
      </c>
      <c r="B34" s="39">
        <v>200</v>
      </c>
      <c r="C34" s="39" t="s">
        <v>592</v>
      </c>
      <c r="D34" s="40" t="str">
        <f t="shared" si="0"/>
        <v>000 0103 0000000 000 212</v>
      </c>
      <c r="E34" s="43">
        <v>1600</v>
      </c>
      <c r="F34" s="43">
        <v>0</v>
      </c>
      <c r="G34" s="43">
        <f t="shared" si="1"/>
        <v>1600</v>
      </c>
    </row>
    <row r="35" spans="1:7" ht="37.5">
      <c r="A35" s="38" t="s">
        <v>553</v>
      </c>
      <c r="B35" s="39">
        <v>200</v>
      </c>
      <c r="C35" s="39" t="s">
        <v>593</v>
      </c>
      <c r="D35" s="40" t="str">
        <f t="shared" si="0"/>
        <v>000 0103 0000000 000 213</v>
      </c>
      <c r="E35" s="43">
        <v>693365.92</v>
      </c>
      <c r="F35" s="43">
        <v>229889.04</v>
      </c>
      <c r="G35" s="43">
        <f t="shared" si="1"/>
        <v>463476.88</v>
      </c>
    </row>
    <row r="36" spans="1:7" ht="18.75">
      <c r="A36" s="38" t="s">
        <v>555</v>
      </c>
      <c r="B36" s="39">
        <v>200</v>
      </c>
      <c r="C36" s="39" t="s">
        <v>594</v>
      </c>
      <c r="D36" s="40" t="str">
        <f t="shared" si="0"/>
        <v>000 0103 0000000 000 220</v>
      </c>
      <c r="E36" s="43">
        <v>1614644.79</v>
      </c>
      <c r="F36" s="43">
        <v>619431.7</v>
      </c>
      <c r="G36" s="43">
        <f t="shared" si="1"/>
        <v>995213.0900000001</v>
      </c>
    </row>
    <row r="37" spans="1:7" ht="18.75">
      <c r="A37" s="38" t="s">
        <v>557</v>
      </c>
      <c r="B37" s="39">
        <v>200</v>
      </c>
      <c r="C37" s="39" t="s">
        <v>595</v>
      </c>
      <c r="D37" s="40" t="str">
        <f t="shared" si="0"/>
        <v>000 0103 0000000 000 221</v>
      </c>
      <c r="E37" s="43">
        <v>102657.2</v>
      </c>
      <c r="F37" s="43">
        <v>16900</v>
      </c>
      <c r="G37" s="43">
        <f t="shared" si="1"/>
        <v>85757.2</v>
      </c>
    </row>
    <row r="38" spans="1:7" ht="18.75">
      <c r="A38" s="38" t="s">
        <v>559</v>
      </c>
      <c r="B38" s="39">
        <v>200</v>
      </c>
      <c r="C38" s="39" t="s">
        <v>596</v>
      </c>
      <c r="D38" s="40" t="str">
        <f t="shared" si="0"/>
        <v>000 0103 0000000 000 222</v>
      </c>
      <c r="E38" s="43">
        <v>5320</v>
      </c>
      <c r="F38" s="43">
        <v>0</v>
      </c>
      <c r="G38" s="43">
        <f t="shared" si="1"/>
        <v>5320</v>
      </c>
    </row>
    <row r="39" spans="1:7" ht="37.5">
      <c r="A39" s="38" t="s">
        <v>565</v>
      </c>
      <c r="B39" s="39">
        <v>200</v>
      </c>
      <c r="C39" s="39" t="s">
        <v>597</v>
      </c>
      <c r="D39" s="40" t="str">
        <f t="shared" si="0"/>
        <v>000 0103 0000000 000 225</v>
      </c>
      <c r="E39" s="43">
        <v>13267</v>
      </c>
      <c r="F39" s="43">
        <v>0</v>
      </c>
      <c r="G39" s="43">
        <f t="shared" si="1"/>
        <v>13267</v>
      </c>
    </row>
    <row r="40" spans="1:7" ht="18.75">
      <c r="A40" s="38" t="s">
        <v>567</v>
      </c>
      <c r="B40" s="39">
        <v>200</v>
      </c>
      <c r="C40" s="39" t="s">
        <v>598</v>
      </c>
      <c r="D40" s="40" t="str">
        <f t="shared" si="0"/>
        <v>000 0103 0000000 000 226</v>
      </c>
      <c r="E40" s="43">
        <v>1493400.59</v>
      </c>
      <c r="F40" s="43">
        <v>602531.7</v>
      </c>
      <c r="G40" s="43">
        <f t="shared" si="1"/>
        <v>890868.8900000001</v>
      </c>
    </row>
    <row r="41" spans="1:7" ht="18.75">
      <c r="A41" s="38" t="s">
        <v>573</v>
      </c>
      <c r="B41" s="39">
        <v>200</v>
      </c>
      <c r="C41" s="39" t="s">
        <v>599</v>
      </c>
      <c r="D41" s="40" t="str">
        <f t="shared" si="0"/>
        <v>000 0103 0000000 000 290</v>
      </c>
      <c r="E41" s="43">
        <v>485220</v>
      </c>
      <c r="F41" s="43">
        <v>237467</v>
      </c>
      <c r="G41" s="43">
        <f t="shared" si="1"/>
        <v>247753</v>
      </c>
    </row>
    <row r="42" spans="1:7" ht="37.5">
      <c r="A42" s="38" t="s">
        <v>575</v>
      </c>
      <c r="B42" s="39">
        <v>200</v>
      </c>
      <c r="C42" s="39" t="s">
        <v>600</v>
      </c>
      <c r="D42" s="40" t="str">
        <f t="shared" si="0"/>
        <v>000 0103 0000000 000 300</v>
      </c>
      <c r="E42" s="43">
        <v>191121.21</v>
      </c>
      <c r="F42" s="43">
        <v>12642.4</v>
      </c>
      <c r="G42" s="43">
        <f t="shared" si="1"/>
        <v>178478.81</v>
      </c>
    </row>
    <row r="43" spans="1:7" ht="37.5">
      <c r="A43" s="38" t="s">
        <v>577</v>
      </c>
      <c r="B43" s="39">
        <v>200</v>
      </c>
      <c r="C43" s="39" t="s">
        <v>601</v>
      </c>
      <c r="D43" s="40" t="str">
        <f t="shared" si="0"/>
        <v>000 0103 0000000 000 310</v>
      </c>
      <c r="E43" s="43">
        <v>104305</v>
      </c>
      <c r="F43" s="43">
        <v>12642.4</v>
      </c>
      <c r="G43" s="43">
        <f t="shared" si="1"/>
        <v>91662.6</v>
      </c>
    </row>
    <row r="44" spans="1:7" ht="37.5">
      <c r="A44" s="38" t="s">
        <v>579</v>
      </c>
      <c r="B44" s="39">
        <v>200</v>
      </c>
      <c r="C44" s="39" t="s">
        <v>602</v>
      </c>
      <c r="D44" s="40" t="str">
        <f t="shared" si="0"/>
        <v>000 0103 0000000 000 340</v>
      </c>
      <c r="E44" s="43">
        <v>86816.21</v>
      </c>
      <c r="F44" s="43">
        <v>0</v>
      </c>
      <c r="G44" s="43">
        <f t="shared" si="1"/>
        <v>86816.21</v>
      </c>
    </row>
    <row r="45" spans="1:7" ht="150">
      <c r="A45" s="38" t="s">
        <v>603</v>
      </c>
      <c r="B45" s="39">
        <v>200</v>
      </c>
      <c r="C45" s="39" t="s">
        <v>604</v>
      </c>
      <c r="D45" s="40" t="str">
        <f t="shared" si="0"/>
        <v>000 0104 0000000 000 000</v>
      </c>
      <c r="E45" s="43">
        <v>55608758.82</v>
      </c>
      <c r="F45" s="43">
        <v>21776206.36</v>
      </c>
      <c r="G45" s="43">
        <f t="shared" si="1"/>
        <v>33832552.46</v>
      </c>
    </row>
    <row r="46" spans="1:7" ht="18.75">
      <c r="A46" s="38" t="s">
        <v>545</v>
      </c>
      <c r="B46" s="39">
        <v>200</v>
      </c>
      <c r="C46" s="39" t="s">
        <v>605</v>
      </c>
      <c r="D46" s="40" t="str">
        <f t="shared" si="0"/>
        <v>000 0104 0000000 000 200</v>
      </c>
      <c r="E46" s="43">
        <v>52105212.94</v>
      </c>
      <c r="F46" s="43">
        <v>20902762.61</v>
      </c>
      <c r="G46" s="43">
        <f t="shared" si="1"/>
        <v>31202450.33</v>
      </c>
    </row>
    <row r="47" spans="1:7" ht="56.25">
      <c r="A47" s="38" t="s">
        <v>547</v>
      </c>
      <c r="B47" s="39">
        <v>200</v>
      </c>
      <c r="C47" s="39" t="s">
        <v>606</v>
      </c>
      <c r="D47" s="40" t="str">
        <f t="shared" si="0"/>
        <v>000 0104 0000000 000 210</v>
      </c>
      <c r="E47" s="43">
        <v>48468502.92</v>
      </c>
      <c r="F47" s="43">
        <v>19768264.21</v>
      </c>
      <c r="G47" s="43">
        <f t="shared" si="1"/>
        <v>28700238.71</v>
      </c>
    </row>
    <row r="48" spans="1:7" ht="18.75">
      <c r="A48" s="38" t="s">
        <v>549</v>
      </c>
      <c r="B48" s="39">
        <v>200</v>
      </c>
      <c r="C48" s="39" t="s">
        <v>607</v>
      </c>
      <c r="D48" s="40" t="str">
        <f t="shared" si="0"/>
        <v>000 0104 0000000 000 211</v>
      </c>
      <c r="E48" s="43">
        <v>37225372.24</v>
      </c>
      <c r="F48" s="43">
        <v>15658551.57</v>
      </c>
      <c r="G48" s="43">
        <f t="shared" si="1"/>
        <v>21566820.67</v>
      </c>
    </row>
    <row r="49" spans="1:7" ht="18.75">
      <c r="A49" s="38" t="s">
        <v>551</v>
      </c>
      <c r="B49" s="39">
        <v>200</v>
      </c>
      <c r="C49" s="39" t="s">
        <v>608</v>
      </c>
      <c r="D49" s="40" t="str">
        <f t="shared" si="0"/>
        <v>000 0104 0000000 000 212</v>
      </c>
      <c r="E49" s="43">
        <v>8892.16</v>
      </c>
      <c r="F49" s="43">
        <v>1200</v>
      </c>
      <c r="G49" s="43">
        <f t="shared" si="1"/>
        <v>7692.16</v>
      </c>
    </row>
    <row r="50" spans="1:7" ht="37.5">
      <c r="A50" s="38" t="s">
        <v>553</v>
      </c>
      <c r="B50" s="39">
        <v>200</v>
      </c>
      <c r="C50" s="39" t="s">
        <v>609</v>
      </c>
      <c r="D50" s="40" t="str">
        <f t="shared" si="0"/>
        <v>000 0104 0000000 000 213</v>
      </c>
      <c r="E50" s="43">
        <v>11234238.52</v>
      </c>
      <c r="F50" s="43">
        <v>4108512.64</v>
      </c>
      <c r="G50" s="43">
        <f t="shared" si="1"/>
        <v>7125725.879999999</v>
      </c>
    </row>
    <row r="51" spans="1:7" ht="18.75">
      <c r="A51" s="38" t="s">
        <v>555</v>
      </c>
      <c r="B51" s="39">
        <v>200</v>
      </c>
      <c r="C51" s="39" t="s">
        <v>610</v>
      </c>
      <c r="D51" s="40" t="str">
        <f t="shared" si="0"/>
        <v>000 0104 0000000 000 220</v>
      </c>
      <c r="E51" s="43">
        <v>3636710.02</v>
      </c>
      <c r="F51" s="43">
        <v>1134498.4</v>
      </c>
      <c r="G51" s="43">
        <f t="shared" si="1"/>
        <v>2502211.62</v>
      </c>
    </row>
    <row r="52" spans="1:7" ht="18.75">
      <c r="A52" s="38" t="s">
        <v>557</v>
      </c>
      <c r="B52" s="39">
        <v>200</v>
      </c>
      <c r="C52" s="39" t="s">
        <v>611</v>
      </c>
      <c r="D52" s="40" t="str">
        <f t="shared" si="0"/>
        <v>000 0104 0000000 000 221</v>
      </c>
      <c r="E52" s="43">
        <v>1368308.44</v>
      </c>
      <c r="F52" s="43">
        <v>476582.53</v>
      </c>
      <c r="G52" s="43">
        <f t="shared" si="1"/>
        <v>891725.9099999999</v>
      </c>
    </row>
    <row r="53" spans="1:7" ht="18.75">
      <c r="A53" s="38" t="s">
        <v>559</v>
      </c>
      <c r="B53" s="39">
        <v>200</v>
      </c>
      <c r="C53" s="39" t="s">
        <v>612</v>
      </c>
      <c r="D53" s="40" t="str">
        <f t="shared" si="0"/>
        <v>000 0104 0000000 000 222</v>
      </c>
      <c r="E53" s="43">
        <v>60033.4</v>
      </c>
      <c r="F53" s="43">
        <v>13011.8</v>
      </c>
      <c r="G53" s="43">
        <f t="shared" si="1"/>
        <v>47021.600000000006</v>
      </c>
    </row>
    <row r="54" spans="1:7" ht="37.5">
      <c r="A54" s="38" t="s">
        <v>565</v>
      </c>
      <c r="B54" s="39">
        <v>200</v>
      </c>
      <c r="C54" s="39" t="s">
        <v>613</v>
      </c>
      <c r="D54" s="40" t="str">
        <f t="shared" si="0"/>
        <v>000 0104 0000000 000 225</v>
      </c>
      <c r="E54" s="43">
        <v>171240</v>
      </c>
      <c r="F54" s="43">
        <v>0</v>
      </c>
      <c r="G54" s="43">
        <f t="shared" si="1"/>
        <v>171240</v>
      </c>
    </row>
    <row r="55" spans="1:7" ht="18.75">
      <c r="A55" s="38" t="s">
        <v>567</v>
      </c>
      <c r="B55" s="39">
        <v>200</v>
      </c>
      <c r="C55" s="39" t="s">
        <v>614</v>
      </c>
      <c r="D55" s="40" t="str">
        <f t="shared" si="0"/>
        <v>000 0104 0000000 000 226</v>
      </c>
      <c r="E55" s="43">
        <v>2037128.18</v>
      </c>
      <c r="F55" s="43">
        <v>644904.07</v>
      </c>
      <c r="G55" s="43">
        <f t="shared" si="1"/>
        <v>1392224.1099999999</v>
      </c>
    </row>
    <row r="56" spans="1:7" ht="37.5">
      <c r="A56" s="38" t="s">
        <v>575</v>
      </c>
      <c r="B56" s="39">
        <v>200</v>
      </c>
      <c r="C56" s="39" t="s">
        <v>615</v>
      </c>
      <c r="D56" s="40" t="str">
        <f t="shared" si="0"/>
        <v>000 0104 0000000 000 300</v>
      </c>
      <c r="E56" s="43">
        <v>3503545.88</v>
      </c>
      <c r="F56" s="43">
        <v>873443.75</v>
      </c>
      <c r="G56" s="43">
        <f t="shared" si="1"/>
        <v>2630102.13</v>
      </c>
    </row>
    <row r="57" spans="1:7" ht="37.5">
      <c r="A57" s="38" t="s">
        <v>577</v>
      </c>
      <c r="B57" s="39">
        <v>200</v>
      </c>
      <c r="C57" s="39" t="s">
        <v>616</v>
      </c>
      <c r="D57" s="40" t="str">
        <f t="shared" si="0"/>
        <v>000 0104 0000000 000 310</v>
      </c>
      <c r="E57" s="43">
        <v>2309736.48</v>
      </c>
      <c r="F57" s="43">
        <v>491378</v>
      </c>
      <c r="G57" s="43">
        <f t="shared" si="1"/>
        <v>1818358.48</v>
      </c>
    </row>
    <row r="58" spans="1:7" ht="37.5">
      <c r="A58" s="38" t="s">
        <v>579</v>
      </c>
      <c r="B58" s="39">
        <v>200</v>
      </c>
      <c r="C58" s="39" t="s">
        <v>617</v>
      </c>
      <c r="D58" s="40" t="str">
        <f aca="true" t="shared" si="2" ref="D58:D93">IF(OR(LEFT(C58,5)="000 9",LEFT(C58,5)="000 7"),"X",C58)</f>
        <v>000 0104 0000000 000 340</v>
      </c>
      <c r="E58" s="43">
        <v>1193809.4</v>
      </c>
      <c r="F58" s="43">
        <v>382065.75</v>
      </c>
      <c r="G58" s="43">
        <f t="shared" si="1"/>
        <v>811743.6499999999</v>
      </c>
    </row>
    <row r="59" spans="1:7" ht="131.25">
      <c r="A59" s="38" t="s">
        <v>618</v>
      </c>
      <c r="B59" s="39">
        <v>200</v>
      </c>
      <c r="C59" s="39" t="s">
        <v>619</v>
      </c>
      <c r="D59" s="40" t="str">
        <f t="shared" si="2"/>
        <v>000 0106 0000000 000 000</v>
      </c>
      <c r="E59" s="43">
        <v>11498872</v>
      </c>
      <c r="F59" s="43">
        <v>4869955.21</v>
      </c>
      <c r="G59" s="43">
        <f aca="true" t="shared" si="3" ref="G59:G93">E59-F59</f>
        <v>6628916.79</v>
      </c>
    </row>
    <row r="60" spans="1:7" ht="18.75">
      <c r="A60" s="38" t="s">
        <v>545</v>
      </c>
      <c r="B60" s="39">
        <v>200</v>
      </c>
      <c r="C60" s="39" t="s">
        <v>620</v>
      </c>
      <c r="D60" s="40" t="str">
        <f t="shared" si="2"/>
        <v>000 0106 0000000 000 200</v>
      </c>
      <c r="E60" s="43">
        <v>11170942.26</v>
      </c>
      <c r="F60" s="43">
        <v>4776709.93</v>
      </c>
      <c r="G60" s="43">
        <f t="shared" si="3"/>
        <v>6394232.33</v>
      </c>
    </row>
    <row r="61" spans="1:7" ht="56.25">
      <c r="A61" s="38" t="s">
        <v>547</v>
      </c>
      <c r="B61" s="39">
        <v>200</v>
      </c>
      <c r="C61" s="39" t="s">
        <v>621</v>
      </c>
      <c r="D61" s="40" t="str">
        <f t="shared" si="2"/>
        <v>000 0106 0000000 000 210</v>
      </c>
      <c r="E61" s="43">
        <v>10491117</v>
      </c>
      <c r="F61" s="43">
        <v>4560674.04</v>
      </c>
      <c r="G61" s="43">
        <f t="shared" si="3"/>
        <v>5930442.96</v>
      </c>
    </row>
    <row r="62" spans="1:7" ht="18.75">
      <c r="A62" s="38" t="s">
        <v>549</v>
      </c>
      <c r="B62" s="39">
        <v>200</v>
      </c>
      <c r="C62" s="39" t="s">
        <v>622</v>
      </c>
      <c r="D62" s="40" t="str">
        <f t="shared" si="2"/>
        <v>000 0106 0000000 000 211</v>
      </c>
      <c r="E62" s="43">
        <v>8056157</v>
      </c>
      <c r="F62" s="43">
        <v>3552329.41</v>
      </c>
      <c r="G62" s="43">
        <f t="shared" si="3"/>
        <v>4503827.59</v>
      </c>
    </row>
    <row r="63" spans="1:7" ht="18.75">
      <c r="A63" s="38" t="s">
        <v>551</v>
      </c>
      <c r="B63" s="39">
        <v>200</v>
      </c>
      <c r="C63" s="39" t="s">
        <v>623</v>
      </c>
      <c r="D63" s="40" t="str">
        <f t="shared" si="2"/>
        <v>000 0106 0000000 000 212</v>
      </c>
      <c r="E63" s="43">
        <v>2000</v>
      </c>
      <c r="F63" s="43">
        <v>200</v>
      </c>
      <c r="G63" s="43">
        <f t="shared" si="3"/>
        <v>1800</v>
      </c>
    </row>
    <row r="64" spans="1:7" ht="37.5">
      <c r="A64" s="38" t="s">
        <v>553</v>
      </c>
      <c r="B64" s="39">
        <v>200</v>
      </c>
      <c r="C64" s="39" t="s">
        <v>624</v>
      </c>
      <c r="D64" s="40" t="str">
        <f t="shared" si="2"/>
        <v>000 0106 0000000 000 213</v>
      </c>
      <c r="E64" s="43">
        <v>2432960</v>
      </c>
      <c r="F64" s="43">
        <v>1008144.63</v>
      </c>
      <c r="G64" s="43">
        <f t="shared" si="3"/>
        <v>1424815.37</v>
      </c>
    </row>
    <row r="65" spans="1:7" ht="18.75">
      <c r="A65" s="38" t="s">
        <v>555</v>
      </c>
      <c r="B65" s="39">
        <v>200</v>
      </c>
      <c r="C65" s="39" t="s">
        <v>625</v>
      </c>
      <c r="D65" s="40" t="str">
        <f t="shared" si="2"/>
        <v>000 0106 0000000 000 220</v>
      </c>
      <c r="E65" s="43">
        <v>675325.26</v>
      </c>
      <c r="F65" s="43">
        <v>216009.88</v>
      </c>
      <c r="G65" s="43">
        <f t="shared" si="3"/>
        <v>459315.38</v>
      </c>
    </row>
    <row r="66" spans="1:7" ht="18.75">
      <c r="A66" s="38" t="s">
        <v>557</v>
      </c>
      <c r="B66" s="39">
        <v>200</v>
      </c>
      <c r="C66" s="39" t="s">
        <v>626</v>
      </c>
      <c r="D66" s="40" t="str">
        <f t="shared" si="2"/>
        <v>000 0106 0000000 000 221</v>
      </c>
      <c r="E66" s="43">
        <v>204285.29</v>
      </c>
      <c r="F66" s="43">
        <v>83213.6</v>
      </c>
      <c r="G66" s="43">
        <f t="shared" si="3"/>
        <v>121071.69</v>
      </c>
    </row>
    <row r="67" spans="1:7" ht="18.75">
      <c r="A67" s="38" t="s">
        <v>559</v>
      </c>
      <c r="B67" s="39">
        <v>200</v>
      </c>
      <c r="C67" s="39" t="s">
        <v>627</v>
      </c>
      <c r="D67" s="40" t="str">
        <f t="shared" si="2"/>
        <v>000 0106 0000000 000 222</v>
      </c>
      <c r="E67" s="43">
        <v>11300</v>
      </c>
      <c r="F67" s="43">
        <v>0</v>
      </c>
      <c r="G67" s="43">
        <f t="shared" si="3"/>
        <v>11300</v>
      </c>
    </row>
    <row r="68" spans="1:7" ht="37.5">
      <c r="A68" s="38" t="s">
        <v>565</v>
      </c>
      <c r="B68" s="39">
        <v>200</v>
      </c>
      <c r="C68" s="39" t="s">
        <v>628</v>
      </c>
      <c r="D68" s="40" t="str">
        <f t="shared" si="2"/>
        <v>000 0106 0000000 000 225</v>
      </c>
      <c r="E68" s="43">
        <v>119391.5</v>
      </c>
      <c r="F68" s="43">
        <v>34001</v>
      </c>
      <c r="G68" s="43">
        <f t="shared" si="3"/>
        <v>85390.5</v>
      </c>
    </row>
    <row r="69" spans="1:7" ht="18.75">
      <c r="A69" s="38" t="s">
        <v>567</v>
      </c>
      <c r="B69" s="39">
        <v>200</v>
      </c>
      <c r="C69" s="39" t="s">
        <v>629</v>
      </c>
      <c r="D69" s="40" t="str">
        <f t="shared" si="2"/>
        <v>000 0106 0000000 000 226</v>
      </c>
      <c r="E69" s="43">
        <v>340348.47</v>
      </c>
      <c r="F69" s="43">
        <v>98795.28</v>
      </c>
      <c r="G69" s="43">
        <f t="shared" si="3"/>
        <v>241553.18999999997</v>
      </c>
    </row>
    <row r="70" spans="1:7" ht="18.75">
      <c r="A70" s="38" t="s">
        <v>573</v>
      </c>
      <c r="B70" s="39">
        <v>200</v>
      </c>
      <c r="C70" s="39" t="s">
        <v>630</v>
      </c>
      <c r="D70" s="40" t="str">
        <f t="shared" si="2"/>
        <v>000 0106 0000000 000 290</v>
      </c>
      <c r="E70" s="43">
        <v>4500</v>
      </c>
      <c r="F70" s="43">
        <v>26.01</v>
      </c>
      <c r="G70" s="43">
        <f t="shared" si="3"/>
        <v>4473.99</v>
      </c>
    </row>
    <row r="71" spans="1:7" ht="37.5">
      <c r="A71" s="38" t="s">
        <v>575</v>
      </c>
      <c r="B71" s="39">
        <v>200</v>
      </c>
      <c r="C71" s="39" t="s">
        <v>631</v>
      </c>
      <c r="D71" s="40" t="str">
        <f t="shared" si="2"/>
        <v>000 0106 0000000 000 300</v>
      </c>
      <c r="E71" s="43">
        <v>327929.74</v>
      </c>
      <c r="F71" s="43">
        <v>93245.28</v>
      </c>
      <c r="G71" s="43">
        <f t="shared" si="3"/>
        <v>234684.46</v>
      </c>
    </row>
    <row r="72" spans="1:7" ht="37.5">
      <c r="A72" s="38" t="s">
        <v>577</v>
      </c>
      <c r="B72" s="39">
        <v>200</v>
      </c>
      <c r="C72" s="39" t="s">
        <v>632</v>
      </c>
      <c r="D72" s="40" t="str">
        <f t="shared" si="2"/>
        <v>000 0106 0000000 000 310</v>
      </c>
      <c r="E72" s="43">
        <v>111301.71</v>
      </c>
      <c r="F72" s="43">
        <v>24780.8</v>
      </c>
      <c r="G72" s="43">
        <f t="shared" si="3"/>
        <v>86520.91</v>
      </c>
    </row>
    <row r="73" spans="1:7" ht="37.5">
      <c r="A73" s="38" t="s">
        <v>579</v>
      </c>
      <c r="B73" s="39">
        <v>200</v>
      </c>
      <c r="C73" s="39" t="s">
        <v>633</v>
      </c>
      <c r="D73" s="40" t="str">
        <f t="shared" si="2"/>
        <v>000 0106 0000000 000 340</v>
      </c>
      <c r="E73" s="43">
        <v>216628.03</v>
      </c>
      <c r="F73" s="43">
        <v>68464.48</v>
      </c>
      <c r="G73" s="43">
        <f t="shared" si="3"/>
        <v>148163.55</v>
      </c>
    </row>
    <row r="74" spans="1:7" ht="18.75">
      <c r="A74" s="38" t="s">
        <v>634</v>
      </c>
      <c r="B74" s="39">
        <v>200</v>
      </c>
      <c r="C74" s="39" t="s">
        <v>635</v>
      </c>
      <c r="D74" s="40" t="str">
        <f t="shared" si="2"/>
        <v>000 0111 0000000 000 000</v>
      </c>
      <c r="E74" s="43">
        <v>13457063.04</v>
      </c>
      <c r="F74" s="43">
        <v>0</v>
      </c>
      <c r="G74" s="43">
        <f t="shared" si="3"/>
        <v>13457063.04</v>
      </c>
    </row>
    <row r="75" spans="1:7" ht="18.75">
      <c r="A75" s="38" t="s">
        <v>545</v>
      </c>
      <c r="B75" s="39">
        <v>200</v>
      </c>
      <c r="C75" s="39" t="s">
        <v>636</v>
      </c>
      <c r="D75" s="40" t="str">
        <f t="shared" si="2"/>
        <v>000 0111 0000000 000 200</v>
      </c>
      <c r="E75" s="43">
        <v>13457063.04</v>
      </c>
      <c r="F75" s="43">
        <v>0</v>
      </c>
      <c r="G75" s="43">
        <f t="shared" si="3"/>
        <v>13457063.04</v>
      </c>
    </row>
    <row r="76" spans="1:7" ht="18.75">
      <c r="A76" s="38" t="s">
        <v>573</v>
      </c>
      <c r="B76" s="39">
        <v>200</v>
      </c>
      <c r="C76" s="39" t="s">
        <v>637</v>
      </c>
      <c r="D76" s="40" t="str">
        <f t="shared" si="2"/>
        <v>000 0111 0000000 000 290</v>
      </c>
      <c r="E76" s="43">
        <v>13457063.04</v>
      </c>
      <c r="F76" s="43">
        <v>0</v>
      </c>
      <c r="G76" s="43">
        <f t="shared" si="3"/>
        <v>13457063.04</v>
      </c>
    </row>
    <row r="77" spans="1:7" ht="56.25">
      <c r="A77" s="38" t="s">
        <v>638</v>
      </c>
      <c r="B77" s="39">
        <v>200</v>
      </c>
      <c r="C77" s="39" t="s">
        <v>639</v>
      </c>
      <c r="D77" s="40" t="str">
        <f t="shared" si="2"/>
        <v>000 0113 0000000 000 000</v>
      </c>
      <c r="E77" s="43">
        <v>85263107.35</v>
      </c>
      <c r="F77" s="43">
        <v>32955823.28</v>
      </c>
      <c r="G77" s="43">
        <f t="shared" si="3"/>
        <v>52307284.06999999</v>
      </c>
    </row>
    <row r="78" spans="1:7" ht="18.75">
      <c r="A78" s="38" t="s">
        <v>545</v>
      </c>
      <c r="B78" s="39">
        <v>200</v>
      </c>
      <c r="C78" s="39" t="s">
        <v>640</v>
      </c>
      <c r="D78" s="40" t="str">
        <f t="shared" si="2"/>
        <v>000 0113 0000000 000 200</v>
      </c>
      <c r="E78" s="43">
        <v>79101616.03</v>
      </c>
      <c r="F78" s="43">
        <v>29978727.54</v>
      </c>
      <c r="G78" s="43">
        <f t="shared" si="3"/>
        <v>49122888.49</v>
      </c>
    </row>
    <row r="79" spans="1:7" ht="56.25">
      <c r="A79" s="38" t="s">
        <v>547</v>
      </c>
      <c r="B79" s="39">
        <v>200</v>
      </c>
      <c r="C79" s="39" t="s">
        <v>641</v>
      </c>
      <c r="D79" s="40" t="str">
        <f t="shared" si="2"/>
        <v>000 0113 0000000 000 210</v>
      </c>
      <c r="E79" s="43">
        <v>47830812.23</v>
      </c>
      <c r="F79" s="43">
        <v>20216042.65</v>
      </c>
      <c r="G79" s="43">
        <f t="shared" si="3"/>
        <v>27614769.58</v>
      </c>
    </row>
    <row r="80" spans="1:7" ht="18.75">
      <c r="A80" s="38" t="s">
        <v>549</v>
      </c>
      <c r="B80" s="39">
        <v>200</v>
      </c>
      <c r="C80" s="39" t="s">
        <v>642</v>
      </c>
      <c r="D80" s="40" t="str">
        <f t="shared" si="2"/>
        <v>000 0113 0000000 000 211</v>
      </c>
      <c r="E80" s="43">
        <v>36661543.39</v>
      </c>
      <c r="F80" s="43">
        <v>15852424.39</v>
      </c>
      <c r="G80" s="43">
        <f t="shared" si="3"/>
        <v>20809119</v>
      </c>
    </row>
    <row r="81" spans="1:7" ht="18.75">
      <c r="A81" s="38" t="s">
        <v>551</v>
      </c>
      <c r="B81" s="39">
        <v>200</v>
      </c>
      <c r="C81" s="39" t="s">
        <v>643</v>
      </c>
      <c r="D81" s="40" t="str">
        <f t="shared" si="2"/>
        <v>000 0113 0000000 000 212</v>
      </c>
      <c r="E81" s="43">
        <v>25000</v>
      </c>
      <c r="F81" s="43">
        <v>0</v>
      </c>
      <c r="G81" s="43">
        <f t="shared" si="3"/>
        <v>25000</v>
      </c>
    </row>
    <row r="82" spans="1:7" ht="37.5">
      <c r="A82" s="38" t="s">
        <v>553</v>
      </c>
      <c r="B82" s="39">
        <v>200</v>
      </c>
      <c r="C82" s="39" t="s">
        <v>644</v>
      </c>
      <c r="D82" s="40" t="str">
        <f t="shared" si="2"/>
        <v>000 0113 0000000 000 213</v>
      </c>
      <c r="E82" s="43">
        <v>11144268.84</v>
      </c>
      <c r="F82" s="43">
        <v>4363618.26</v>
      </c>
      <c r="G82" s="43">
        <f t="shared" si="3"/>
        <v>6780650.58</v>
      </c>
    </row>
    <row r="83" spans="1:7" ht="18.75">
      <c r="A83" s="38" t="s">
        <v>555</v>
      </c>
      <c r="B83" s="39">
        <v>200</v>
      </c>
      <c r="C83" s="39" t="s">
        <v>645</v>
      </c>
      <c r="D83" s="40" t="str">
        <f t="shared" si="2"/>
        <v>000 0113 0000000 000 220</v>
      </c>
      <c r="E83" s="43">
        <v>26970708.71</v>
      </c>
      <c r="F83" s="43">
        <v>7555677</v>
      </c>
      <c r="G83" s="43">
        <f t="shared" si="3"/>
        <v>19415031.71</v>
      </c>
    </row>
    <row r="84" spans="1:7" ht="18.75">
      <c r="A84" s="38" t="s">
        <v>557</v>
      </c>
      <c r="B84" s="39">
        <v>200</v>
      </c>
      <c r="C84" s="39" t="s">
        <v>646</v>
      </c>
      <c r="D84" s="40" t="str">
        <f t="shared" si="2"/>
        <v>000 0113 0000000 000 221</v>
      </c>
      <c r="E84" s="43">
        <v>721533.54</v>
      </c>
      <c r="F84" s="43">
        <v>208540.33</v>
      </c>
      <c r="G84" s="43">
        <f t="shared" si="3"/>
        <v>512993.2100000001</v>
      </c>
    </row>
    <row r="85" spans="1:7" ht="18.75">
      <c r="A85" s="38" t="s">
        <v>559</v>
      </c>
      <c r="B85" s="39">
        <v>200</v>
      </c>
      <c r="C85" s="39" t="s">
        <v>647</v>
      </c>
      <c r="D85" s="40" t="str">
        <f t="shared" si="2"/>
        <v>000 0113 0000000 000 222</v>
      </c>
      <c r="E85" s="43">
        <v>8896</v>
      </c>
      <c r="F85" s="43">
        <v>176</v>
      </c>
      <c r="G85" s="43">
        <f t="shared" si="3"/>
        <v>8720</v>
      </c>
    </row>
    <row r="86" spans="1:7" ht="18.75">
      <c r="A86" s="38" t="s">
        <v>561</v>
      </c>
      <c r="B86" s="39">
        <v>200</v>
      </c>
      <c r="C86" s="39" t="s">
        <v>648</v>
      </c>
      <c r="D86" s="40" t="str">
        <f t="shared" si="2"/>
        <v>000 0113 0000000 000 223</v>
      </c>
      <c r="E86" s="43">
        <v>3876500</v>
      </c>
      <c r="F86" s="43">
        <v>2367435.99</v>
      </c>
      <c r="G86" s="43">
        <f t="shared" si="3"/>
        <v>1509064.0099999998</v>
      </c>
    </row>
    <row r="87" spans="1:7" ht="37.5">
      <c r="A87" s="38" t="s">
        <v>563</v>
      </c>
      <c r="B87" s="39">
        <v>200</v>
      </c>
      <c r="C87" s="39" t="s">
        <v>649</v>
      </c>
      <c r="D87" s="40" t="str">
        <f t="shared" si="2"/>
        <v>000 0113 0000000 000 224</v>
      </c>
      <c r="E87" s="43">
        <v>1101900</v>
      </c>
      <c r="F87" s="43">
        <v>0</v>
      </c>
      <c r="G87" s="43">
        <f t="shared" si="3"/>
        <v>1101900</v>
      </c>
    </row>
    <row r="88" spans="1:7" ht="37.5">
      <c r="A88" s="38" t="s">
        <v>565</v>
      </c>
      <c r="B88" s="39">
        <v>200</v>
      </c>
      <c r="C88" s="39" t="s">
        <v>650</v>
      </c>
      <c r="D88" s="40" t="str">
        <f t="shared" si="2"/>
        <v>000 0113 0000000 000 225</v>
      </c>
      <c r="E88" s="43">
        <v>14462527.72</v>
      </c>
      <c r="F88" s="43">
        <v>2641339.89</v>
      </c>
      <c r="G88" s="43">
        <f t="shared" si="3"/>
        <v>11821187.83</v>
      </c>
    </row>
    <row r="89" spans="1:7" ht="18.75">
      <c r="A89" s="38" t="s">
        <v>567</v>
      </c>
      <c r="B89" s="39">
        <v>200</v>
      </c>
      <c r="C89" s="39" t="s">
        <v>651</v>
      </c>
      <c r="D89" s="40" t="str">
        <f t="shared" si="2"/>
        <v>000 0113 0000000 000 226</v>
      </c>
      <c r="E89" s="43">
        <v>6799351.45</v>
      </c>
      <c r="F89" s="43">
        <v>2338184.79</v>
      </c>
      <c r="G89" s="43">
        <f t="shared" si="3"/>
        <v>4461166.66</v>
      </c>
    </row>
    <row r="90" spans="1:7" ht="18.75">
      <c r="A90" s="38" t="s">
        <v>573</v>
      </c>
      <c r="B90" s="39">
        <v>200</v>
      </c>
      <c r="C90" s="39" t="s">
        <v>652</v>
      </c>
      <c r="D90" s="40" t="str">
        <f t="shared" si="2"/>
        <v>000 0113 0000000 000 290</v>
      </c>
      <c r="E90" s="43">
        <v>4300095.09</v>
      </c>
      <c r="F90" s="43">
        <v>2207007.89</v>
      </c>
      <c r="G90" s="43">
        <f t="shared" si="3"/>
        <v>2093087.1999999997</v>
      </c>
    </row>
    <row r="91" spans="1:7" ht="37.5">
      <c r="A91" s="38" t="s">
        <v>575</v>
      </c>
      <c r="B91" s="39">
        <v>200</v>
      </c>
      <c r="C91" s="39" t="s">
        <v>653</v>
      </c>
      <c r="D91" s="40" t="str">
        <f t="shared" si="2"/>
        <v>000 0113 0000000 000 300</v>
      </c>
      <c r="E91" s="43">
        <v>6161491.32</v>
      </c>
      <c r="F91" s="43">
        <v>2977095.74</v>
      </c>
      <c r="G91" s="43">
        <f t="shared" si="3"/>
        <v>3184395.58</v>
      </c>
    </row>
    <row r="92" spans="1:7" ht="37.5">
      <c r="A92" s="38" t="s">
        <v>577</v>
      </c>
      <c r="B92" s="39">
        <v>200</v>
      </c>
      <c r="C92" s="39" t="s">
        <v>654</v>
      </c>
      <c r="D92" s="40" t="str">
        <f t="shared" si="2"/>
        <v>000 0113 0000000 000 310</v>
      </c>
      <c r="E92" s="43">
        <v>755901.32</v>
      </c>
      <c r="F92" s="43">
        <v>234815.03</v>
      </c>
      <c r="G92" s="43">
        <f t="shared" si="3"/>
        <v>521086.2899999999</v>
      </c>
    </row>
    <row r="93" spans="1:7" ht="37.5">
      <c r="A93" s="38" t="s">
        <v>579</v>
      </c>
      <c r="B93" s="39">
        <v>200</v>
      </c>
      <c r="C93" s="39" t="s">
        <v>655</v>
      </c>
      <c r="D93" s="40" t="str">
        <f t="shared" si="2"/>
        <v>000 0113 0000000 000 340</v>
      </c>
      <c r="E93" s="43">
        <v>5405590</v>
      </c>
      <c r="F93" s="43">
        <v>2742280.71</v>
      </c>
      <c r="G93" s="43">
        <f t="shared" si="3"/>
        <v>2663309.29</v>
      </c>
    </row>
    <row r="94" spans="1:7" ht="75">
      <c r="A94" s="38" t="s">
        <v>656</v>
      </c>
      <c r="B94" s="39">
        <v>200</v>
      </c>
      <c r="C94" s="39" t="s">
        <v>657</v>
      </c>
      <c r="D94" s="40" t="str">
        <f aca="true" t="shared" si="4" ref="D94:D130">IF(OR(LEFT(C94,5)="000 9",LEFT(C94,5)="000 7"),"X",C94)</f>
        <v>000 0300 0000000 000 000</v>
      </c>
      <c r="E94" s="43">
        <v>7185382</v>
      </c>
      <c r="F94" s="43">
        <v>2400986.74</v>
      </c>
      <c r="G94" s="43">
        <f aca="true" t="shared" si="5" ref="G94:G130">E94-F94</f>
        <v>4784395.26</v>
      </c>
    </row>
    <row r="95" spans="1:7" ht="18.75">
      <c r="A95" s="38" t="s">
        <v>545</v>
      </c>
      <c r="B95" s="39">
        <v>200</v>
      </c>
      <c r="C95" s="39" t="s">
        <v>658</v>
      </c>
      <c r="D95" s="40" t="str">
        <f t="shared" si="4"/>
        <v>000 0300 0000000 000 200</v>
      </c>
      <c r="E95" s="43">
        <v>5551742.75</v>
      </c>
      <c r="F95" s="43">
        <v>2162184.74</v>
      </c>
      <c r="G95" s="43">
        <f t="shared" si="5"/>
        <v>3389558.01</v>
      </c>
    </row>
    <row r="96" spans="1:7" ht="56.25">
      <c r="A96" s="38" t="s">
        <v>547</v>
      </c>
      <c r="B96" s="39">
        <v>200</v>
      </c>
      <c r="C96" s="39" t="s">
        <v>659</v>
      </c>
      <c r="D96" s="40" t="str">
        <f t="shared" si="4"/>
        <v>000 0300 0000000 000 210</v>
      </c>
      <c r="E96" s="43">
        <v>3214244.25</v>
      </c>
      <c r="F96" s="43">
        <v>1353894.5</v>
      </c>
      <c r="G96" s="43">
        <f t="shared" si="5"/>
        <v>1860349.75</v>
      </c>
    </row>
    <row r="97" spans="1:7" ht="18.75">
      <c r="A97" s="38" t="s">
        <v>549</v>
      </c>
      <c r="B97" s="39">
        <v>200</v>
      </c>
      <c r="C97" s="39" t="s">
        <v>660</v>
      </c>
      <c r="D97" s="40" t="str">
        <f t="shared" si="4"/>
        <v>000 0300 0000000 000 211</v>
      </c>
      <c r="E97" s="43">
        <v>2468697.58</v>
      </c>
      <c r="F97" s="43">
        <v>1065504.17</v>
      </c>
      <c r="G97" s="43">
        <f t="shared" si="5"/>
        <v>1403193.4100000001</v>
      </c>
    </row>
    <row r="98" spans="1:7" ht="37.5">
      <c r="A98" s="38" t="s">
        <v>553</v>
      </c>
      <c r="B98" s="39">
        <v>200</v>
      </c>
      <c r="C98" s="39" t="s">
        <v>661</v>
      </c>
      <c r="D98" s="40" t="str">
        <f t="shared" si="4"/>
        <v>000 0300 0000000 000 213</v>
      </c>
      <c r="E98" s="43">
        <v>745546.67</v>
      </c>
      <c r="F98" s="43">
        <v>288390.33</v>
      </c>
      <c r="G98" s="43">
        <f t="shared" si="5"/>
        <v>457156.34</v>
      </c>
    </row>
    <row r="99" spans="1:7" ht="18.75">
      <c r="A99" s="38" t="s">
        <v>555</v>
      </c>
      <c r="B99" s="39">
        <v>200</v>
      </c>
      <c r="C99" s="39" t="s">
        <v>662</v>
      </c>
      <c r="D99" s="40" t="str">
        <f t="shared" si="4"/>
        <v>000 0300 0000000 000 220</v>
      </c>
      <c r="E99" s="43">
        <v>2337498.5</v>
      </c>
      <c r="F99" s="43">
        <v>808290.24</v>
      </c>
      <c r="G99" s="43">
        <f t="shared" si="5"/>
        <v>1529208.26</v>
      </c>
    </row>
    <row r="100" spans="1:7" ht="18.75">
      <c r="A100" s="38" t="s">
        <v>557</v>
      </c>
      <c r="B100" s="39">
        <v>200</v>
      </c>
      <c r="C100" s="39" t="s">
        <v>663</v>
      </c>
      <c r="D100" s="40" t="str">
        <f t="shared" si="4"/>
        <v>000 0300 0000000 000 221</v>
      </c>
      <c r="E100" s="43">
        <v>65876.8</v>
      </c>
      <c r="F100" s="43">
        <v>35437.19</v>
      </c>
      <c r="G100" s="43">
        <f t="shared" si="5"/>
        <v>30439.61</v>
      </c>
    </row>
    <row r="101" spans="1:7" ht="18.75">
      <c r="A101" s="38" t="s">
        <v>559</v>
      </c>
      <c r="B101" s="39">
        <v>200</v>
      </c>
      <c r="C101" s="39" t="s">
        <v>664</v>
      </c>
      <c r="D101" s="40" t="str">
        <f t="shared" si="4"/>
        <v>000 0300 0000000 000 222</v>
      </c>
      <c r="E101" s="43">
        <v>11550</v>
      </c>
      <c r="F101" s="43">
        <v>11550</v>
      </c>
      <c r="G101" s="43">
        <f t="shared" si="5"/>
        <v>0</v>
      </c>
    </row>
    <row r="102" spans="1:7" ht="18.75">
      <c r="A102" s="38" t="s">
        <v>561</v>
      </c>
      <c r="B102" s="39">
        <v>200</v>
      </c>
      <c r="C102" s="39" t="s">
        <v>665</v>
      </c>
      <c r="D102" s="40" t="str">
        <f t="shared" si="4"/>
        <v>000 0300 0000000 000 223</v>
      </c>
      <c r="E102" s="43">
        <v>130873.36</v>
      </c>
      <c r="F102" s="43">
        <v>51062.71</v>
      </c>
      <c r="G102" s="43">
        <f t="shared" si="5"/>
        <v>79810.65</v>
      </c>
    </row>
    <row r="103" spans="1:7" ht="37.5">
      <c r="A103" s="38" t="s">
        <v>565</v>
      </c>
      <c r="B103" s="39">
        <v>200</v>
      </c>
      <c r="C103" s="39" t="s">
        <v>666</v>
      </c>
      <c r="D103" s="40" t="str">
        <f t="shared" si="4"/>
        <v>000 0300 0000000 000 225</v>
      </c>
      <c r="E103" s="43">
        <v>618569.2</v>
      </c>
      <c r="F103" s="43">
        <v>33848.4</v>
      </c>
      <c r="G103" s="43">
        <f t="shared" si="5"/>
        <v>584720.7999999999</v>
      </c>
    </row>
    <row r="104" spans="1:7" ht="18.75">
      <c r="A104" s="38" t="s">
        <v>567</v>
      </c>
      <c r="B104" s="39">
        <v>200</v>
      </c>
      <c r="C104" s="39" t="s">
        <v>667</v>
      </c>
      <c r="D104" s="40" t="str">
        <f t="shared" si="4"/>
        <v>000 0300 0000000 000 226</v>
      </c>
      <c r="E104" s="43">
        <v>1510629.14</v>
      </c>
      <c r="F104" s="43">
        <v>676391.94</v>
      </c>
      <c r="G104" s="43">
        <f t="shared" si="5"/>
        <v>834237.2</v>
      </c>
    </row>
    <row r="105" spans="1:7" ht="37.5">
      <c r="A105" s="38" t="s">
        <v>575</v>
      </c>
      <c r="B105" s="39">
        <v>200</v>
      </c>
      <c r="C105" s="39" t="s">
        <v>669</v>
      </c>
      <c r="D105" s="40" t="str">
        <f t="shared" si="4"/>
        <v>000 0300 0000000 000 300</v>
      </c>
      <c r="E105" s="43">
        <v>1633639.25</v>
      </c>
      <c r="F105" s="43">
        <v>238802</v>
      </c>
      <c r="G105" s="43">
        <f t="shared" si="5"/>
        <v>1394837.25</v>
      </c>
    </row>
    <row r="106" spans="1:7" ht="37.5">
      <c r="A106" s="38" t="s">
        <v>577</v>
      </c>
      <c r="B106" s="39">
        <v>200</v>
      </c>
      <c r="C106" s="39" t="s">
        <v>670</v>
      </c>
      <c r="D106" s="40" t="str">
        <f t="shared" si="4"/>
        <v>000 0300 0000000 000 310</v>
      </c>
      <c r="E106" s="43">
        <v>1285345</v>
      </c>
      <c r="F106" s="43">
        <v>16600</v>
      </c>
      <c r="G106" s="43">
        <f t="shared" si="5"/>
        <v>1268745</v>
      </c>
    </row>
    <row r="107" spans="1:7" ht="37.5">
      <c r="A107" s="38" t="s">
        <v>579</v>
      </c>
      <c r="B107" s="39">
        <v>200</v>
      </c>
      <c r="C107" s="39" t="s">
        <v>671</v>
      </c>
      <c r="D107" s="40" t="str">
        <f t="shared" si="4"/>
        <v>000 0300 0000000 000 340</v>
      </c>
      <c r="E107" s="43">
        <v>348294.25</v>
      </c>
      <c r="F107" s="43">
        <v>222202</v>
      </c>
      <c r="G107" s="43">
        <f t="shared" si="5"/>
        <v>126092.25</v>
      </c>
    </row>
    <row r="108" spans="1:7" ht="18.75">
      <c r="A108" s="38" t="s">
        <v>672</v>
      </c>
      <c r="B108" s="39">
        <v>200</v>
      </c>
      <c r="C108" s="39" t="s">
        <v>673</v>
      </c>
      <c r="D108" s="40" t="str">
        <f t="shared" si="4"/>
        <v>000 0304 0000000 000 000</v>
      </c>
      <c r="E108" s="43">
        <v>3824389</v>
      </c>
      <c r="F108" s="43">
        <v>1601828.74</v>
      </c>
      <c r="G108" s="43">
        <f t="shared" si="5"/>
        <v>2222560.26</v>
      </c>
    </row>
    <row r="109" spans="1:7" ht="18.75">
      <c r="A109" s="38" t="s">
        <v>545</v>
      </c>
      <c r="B109" s="39">
        <v>200</v>
      </c>
      <c r="C109" s="39" t="s">
        <v>674</v>
      </c>
      <c r="D109" s="40" t="str">
        <f t="shared" si="4"/>
        <v>000 0304 0000000 000 200</v>
      </c>
      <c r="E109" s="43">
        <v>3733334.75</v>
      </c>
      <c r="F109" s="43">
        <v>1575366.74</v>
      </c>
      <c r="G109" s="43">
        <f t="shared" si="5"/>
        <v>2157968.01</v>
      </c>
    </row>
    <row r="110" spans="1:7" ht="56.25">
      <c r="A110" s="38" t="s">
        <v>547</v>
      </c>
      <c r="B110" s="39">
        <v>200</v>
      </c>
      <c r="C110" s="39" t="s">
        <v>675</v>
      </c>
      <c r="D110" s="40" t="str">
        <f t="shared" si="4"/>
        <v>000 0304 0000000 000 210</v>
      </c>
      <c r="E110" s="43">
        <v>3214244.25</v>
      </c>
      <c r="F110" s="43">
        <v>1353894.5</v>
      </c>
      <c r="G110" s="43">
        <f t="shared" si="5"/>
        <v>1860349.75</v>
      </c>
    </row>
    <row r="111" spans="1:7" ht="18.75">
      <c r="A111" s="38" t="s">
        <v>549</v>
      </c>
      <c r="B111" s="39">
        <v>200</v>
      </c>
      <c r="C111" s="39" t="s">
        <v>676</v>
      </c>
      <c r="D111" s="40" t="str">
        <f t="shared" si="4"/>
        <v>000 0304 0000000 000 211</v>
      </c>
      <c r="E111" s="43">
        <v>2468697.58</v>
      </c>
      <c r="F111" s="43">
        <v>1065504.17</v>
      </c>
      <c r="G111" s="43">
        <f t="shared" si="5"/>
        <v>1403193.4100000001</v>
      </c>
    </row>
    <row r="112" spans="1:7" ht="37.5">
      <c r="A112" s="38" t="s">
        <v>553</v>
      </c>
      <c r="B112" s="39">
        <v>200</v>
      </c>
      <c r="C112" s="39" t="s">
        <v>677</v>
      </c>
      <c r="D112" s="40" t="str">
        <f t="shared" si="4"/>
        <v>000 0304 0000000 000 213</v>
      </c>
      <c r="E112" s="43">
        <v>745546.67</v>
      </c>
      <c r="F112" s="43">
        <v>288390.33</v>
      </c>
      <c r="G112" s="43">
        <f t="shared" si="5"/>
        <v>457156.34</v>
      </c>
    </row>
    <row r="113" spans="1:7" ht="18.75">
      <c r="A113" s="38" t="s">
        <v>555</v>
      </c>
      <c r="B113" s="39">
        <v>200</v>
      </c>
      <c r="C113" s="39" t="s">
        <v>678</v>
      </c>
      <c r="D113" s="40" t="str">
        <f t="shared" si="4"/>
        <v>000 0304 0000000 000 220</v>
      </c>
      <c r="E113" s="43">
        <v>519090.5</v>
      </c>
      <c r="F113" s="43">
        <v>221472.24</v>
      </c>
      <c r="G113" s="43">
        <f t="shared" si="5"/>
        <v>297618.26</v>
      </c>
    </row>
    <row r="114" spans="1:7" ht="18.75">
      <c r="A114" s="38" t="s">
        <v>557</v>
      </c>
      <c r="B114" s="39">
        <v>200</v>
      </c>
      <c r="C114" s="39" t="s">
        <v>679</v>
      </c>
      <c r="D114" s="40" t="str">
        <f t="shared" si="4"/>
        <v>000 0304 0000000 000 221</v>
      </c>
      <c r="E114" s="43">
        <v>60776.8</v>
      </c>
      <c r="F114" s="43">
        <v>32887.19</v>
      </c>
      <c r="G114" s="43">
        <f t="shared" si="5"/>
        <v>27889.61</v>
      </c>
    </row>
    <row r="115" spans="1:7" ht="18.75">
      <c r="A115" s="38" t="s">
        <v>561</v>
      </c>
      <c r="B115" s="39">
        <v>200</v>
      </c>
      <c r="C115" s="39" t="s">
        <v>680</v>
      </c>
      <c r="D115" s="40" t="str">
        <f t="shared" si="4"/>
        <v>000 0304 0000000 000 223</v>
      </c>
      <c r="E115" s="43">
        <v>130873.36</v>
      </c>
      <c r="F115" s="43">
        <v>51062.71</v>
      </c>
      <c r="G115" s="43">
        <f t="shared" si="5"/>
        <v>79810.65</v>
      </c>
    </row>
    <row r="116" spans="1:7" ht="37.5">
      <c r="A116" s="38" t="s">
        <v>565</v>
      </c>
      <c r="B116" s="39">
        <v>200</v>
      </c>
      <c r="C116" s="39" t="s">
        <v>681</v>
      </c>
      <c r="D116" s="40" t="str">
        <f t="shared" si="4"/>
        <v>000 0304 0000000 000 225</v>
      </c>
      <c r="E116" s="43">
        <v>99781.2</v>
      </c>
      <c r="F116" s="43">
        <v>33848.4</v>
      </c>
      <c r="G116" s="43">
        <f t="shared" si="5"/>
        <v>65932.79999999999</v>
      </c>
    </row>
    <row r="117" spans="1:7" ht="18.75">
      <c r="A117" s="38" t="s">
        <v>567</v>
      </c>
      <c r="B117" s="39">
        <v>200</v>
      </c>
      <c r="C117" s="39" t="s">
        <v>682</v>
      </c>
      <c r="D117" s="40" t="str">
        <f t="shared" si="4"/>
        <v>000 0304 0000000 000 226</v>
      </c>
      <c r="E117" s="43">
        <v>227659.14</v>
      </c>
      <c r="F117" s="43">
        <v>103673.94</v>
      </c>
      <c r="G117" s="43">
        <f t="shared" si="5"/>
        <v>123985.20000000001</v>
      </c>
    </row>
    <row r="118" spans="1:7" ht="37.5">
      <c r="A118" s="38" t="s">
        <v>575</v>
      </c>
      <c r="B118" s="39">
        <v>200</v>
      </c>
      <c r="C118" s="39" t="s">
        <v>683</v>
      </c>
      <c r="D118" s="40" t="str">
        <f t="shared" si="4"/>
        <v>000 0304 0000000 000 300</v>
      </c>
      <c r="E118" s="43">
        <v>91054.25</v>
      </c>
      <c r="F118" s="43">
        <v>26462</v>
      </c>
      <c r="G118" s="43">
        <f t="shared" si="5"/>
        <v>64592.25</v>
      </c>
    </row>
    <row r="119" spans="1:7" ht="37.5">
      <c r="A119" s="38" t="s">
        <v>577</v>
      </c>
      <c r="B119" s="39">
        <v>200</v>
      </c>
      <c r="C119" s="39" t="s">
        <v>684</v>
      </c>
      <c r="D119" s="40" t="str">
        <f t="shared" si="4"/>
        <v>000 0304 0000000 000 310</v>
      </c>
      <c r="E119" s="43">
        <v>42760</v>
      </c>
      <c r="F119" s="43">
        <v>0</v>
      </c>
      <c r="G119" s="43">
        <f t="shared" si="5"/>
        <v>42760</v>
      </c>
    </row>
    <row r="120" spans="1:7" ht="37.5">
      <c r="A120" s="38" t="s">
        <v>579</v>
      </c>
      <c r="B120" s="39">
        <v>200</v>
      </c>
      <c r="C120" s="39" t="s">
        <v>685</v>
      </c>
      <c r="D120" s="40" t="str">
        <f t="shared" si="4"/>
        <v>000 0304 0000000 000 340</v>
      </c>
      <c r="E120" s="43">
        <v>48294.25</v>
      </c>
      <c r="F120" s="43">
        <v>26462</v>
      </c>
      <c r="G120" s="43">
        <f t="shared" si="5"/>
        <v>21832.25</v>
      </c>
    </row>
    <row r="121" spans="1:7" ht="112.5">
      <c r="A121" s="38" t="s">
        <v>686</v>
      </c>
      <c r="B121" s="39">
        <v>200</v>
      </c>
      <c r="C121" s="39" t="s">
        <v>687</v>
      </c>
      <c r="D121" s="40" t="str">
        <f t="shared" si="4"/>
        <v>000 0309 0000000 000 000</v>
      </c>
      <c r="E121" s="43">
        <v>3360993</v>
      </c>
      <c r="F121" s="43">
        <v>799158</v>
      </c>
      <c r="G121" s="43">
        <f t="shared" si="5"/>
        <v>2561835</v>
      </c>
    </row>
    <row r="122" spans="1:7" ht="18.75">
      <c r="A122" s="38" t="s">
        <v>545</v>
      </c>
      <c r="B122" s="39">
        <v>200</v>
      </c>
      <c r="C122" s="39" t="s">
        <v>688</v>
      </c>
      <c r="D122" s="40" t="str">
        <f t="shared" si="4"/>
        <v>000 0309 0000000 000 200</v>
      </c>
      <c r="E122" s="43">
        <v>1818408</v>
      </c>
      <c r="F122" s="43">
        <v>586818</v>
      </c>
      <c r="G122" s="43">
        <f t="shared" si="5"/>
        <v>1231590</v>
      </c>
    </row>
    <row r="123" spans="1:7" ht="18.75">
      <c r="A123" s="38" t="s">
        <v>555</v>
      </c>
      <c r="B123" s="39">
        <v>200</v>
      </c>
      <c r="C123" s="39" t="s">
        <v>689</v>
      </c>
      <c r="D123" s="40" t="str">
        <f t="shared" si="4"/>
        <v>000 0309 0000000 000 220</v>
      </c>
      <c r="E123" s="43">
        <v>1818408</v>
      </c>
      <c r="F123" s="43">
        <v>586818</v>
      </c>
      <c r="G123" s="43">
        <f t="shared" si="5"/>
        <v>1231590</v>
      </c>
    </row>
    <row r="124" spans="1:7" ht="18.75">
      <c r="A124" s="38" t="s">
        <v>557</v>
      </c>
      <c r="B124" s="39">
        <v>200</v>
      </c>
      <c r="C124" s="39" t="s">
        <v>690</v>
      </c>
      <c r="D124" s="40" t="str">
        <f t="shared" si="4"/>
        <v>000 0309 0000000 000 221</v>
      </c>
      <c r="E124" s="43">
        <v>5100</v>
      </c>
      <c r="F124" s="43">
        <v>2550</v>
      </c>
      <c r="G124" s="43">
        <f t="shared" si="5"/>
        <v>2550</v>
      </c>
    </row>
    <row r="125" spans="1:7" ht="18.75">
      <c r="A125" s="38" t="s">
        <v>559</v>
      </c>
      <c r="B125" s="39">
        <v>200</v>
      </c>
      <c r="C125" s="39" t="s">
        <v>691</v>
      </c>
      <c r="D125" s="40" t="str">
        <f t="shared" si="4"/>
        <v>000 0309 0000000 000 222</v>
      </c>
      <c r="E125" s="43">
        <v>11550</v>
      </c>
      <c r="F125" s="43">
        <v>11550</v>
      </c>
      <c r="G125" s="43">
        <f t="shared" si="5"/>
        <v>0</v>
      </c>
    </row>
    <row r="126" spans="1:7" ht="37.5">
      <c r="A126" s="38" t="s">
        <v>565</v>
      </c>
      <c r="B126" s="39">
        <v>200</v>
      </c>
      <c r="C126" s="39" t="s">
        <v>692</v>
      </c>
      <c r="D126" s="40" t="str">
        <f t="shared" si="4"/>
        <v>000 0309 0000000 000 225</v>
      </c>
      <c r="E126" s="43">
        <v>518788</v>
      </c>
      <c r="F126" s="43">
        <v>0</v>
      </c>
      <c r="G126" s="43">
        <f t="shared" si="5"/>
        <v>518788</v>
      </c>
    </row>
    <row r="127" spans="1:7" ht="18.75">
      <c r="A127" s="38" t="s">
        <v>567</v>
      </c>
      <c r="B127" s="39">
        <v>200</v>
      </c>
      <c r="C127" s="39" t="s">
        <v>693</v>
      </c>
      <c r="D127" s="40" t="str">
        <f t="shared" si="4"/>
        <v>000 0309 0000000 000 226</v>
      </c>
      <c r="E127" s="43">
        <v>1282970</v>
      </c>
      <c r="F127" s="43">
        <v>572718</v>
      </c>
      <c r="G127" s="43">
        <f t="shared" si="5"/>
        <v>710252</v>
      </c>
    </row>
    <row r="128" spans="1:7" ht="37.5">
      <c r="A128" s="38" t="s">
        <v>575</v>
      </c>
      <c r="B128" s="39">
        <v>200</v>
      </c>
      <c r="C128" s="39" t="s">
        <v>694</v>
      </c>
      <c r="D128" s="40" t="str">
        <f t="shared" si="4"/>
        <v>000 0309 0000000 000 300</v>
      </c>
      <c r="E128" s="43">
        <v>1542585</v>
      </c>
      <c r="F128" s="43">
        <v>212340</v>
      </c>
      <c r="G128" s="43">
        <f t="shared" si="5"/>
        <v>1330245</v>
      </c>
    </row>
    <row r="129" spans="1:7" ht="37.5">
      <c r="A129" s="38" t="s">
        <v>577</v>
      </c>
      <c r="B129" s="39">
        <v>200</v>
      </c>
      <c r="C129" s="39" t="s">
        <v>695</v>
      </c>
      <c r="D129" s="40" t="str">
        <f t="shared" si="4"/>
        <v>000 0309 0000000 000 310</v>
      </c>
      <c r="E129" s="43">
        <v>1242585</v>
      </c>
      <c r="F129" s="43">
        <v>16600</v>
      </c>
      <c r="G129" s="43">
        <f t="shared" si="5"/>
        <v>1225985</v>
      </c>
    </row>
    <row r="130" spans="1:7" ht="37.5">
      <c r="A130" s="38" t="s">
        <v>579</v>
      </c>
      <c r="B130" s="39">
        <v>200</v>
      </c>
      <c r="C130" s="39" t="s">
        <v>696</v>
      </c>
      <c r="D130" s="40" t="str">
        <f t="shared" si="4"/>
        <v>000 0309 0000000 000 340</v>
      </c>
      <c r="E130" s="43">
        <v>300000</v>
      </c>
      <c r="F130" s="43">
        <v>195740</v>
      </c>
      <c r="G130" s="43">
        <f t="shared" si="5"/>
        <v>104260</v>
      </c>
    </row>
    <row r="131" spans="1:7" ht="18.75">
      <c r="A131" s="38" t="s">
        <v>697</v>
      </c>
      <c r="B131" s="39">
        <v>200</v>
      </c>
      <c r="C131" s="39" t="s">
        <v>698</v>
      </c>
      <c r="D131" s="40" t="str">
        <f aca="true" t="shared" si="6" ref="D131:D181">IF(OR(LEFT(C131,5)="000 9",LEFT(C131,5)="000 7"),"X",C131)</f>
        <v>000 0400 0000000 000 000</v>
      </c>
      <c r="E131" s="43">
        <v>49820600.78</v>
      </c>
      <c r="F131" s="43">
        <v>27451370.96</v>
      </c>
      <c r="G131" s="43">
        <f aca="true" t="shared" si="7" ref="G131:G181">E131-F131</f>
        <v>22369229.82</v>
      </c>
    </row>
    <row r="132" spans="1:7" ht="18.75">
      <c r="A132" s="38" t="s">
        <v>545</v>
      </c>
      <c r="B132" s="39">
        <v>200</v>
      </c>
      <c r="C132" s="39" t="s">
        <v>699</v>
      </c>
      <c r="D132" s="40" t="str">
        <f t="shared" si="6"/>
        <v>000 0400 0000000 000 200</v>
      </c>
      <c r="E132" s="43">
        <v>49138460.19</v>
      </c>
      <c r="F132" s="43">
        <v>27154490.96</v>
      </c>
      <c r="G132" s="43">
        <f t="shared" si="7"/>
        <v>21983969.229999997</v>
      </c>
    </row>
    <row r="133" spans="1:7" ht="18.75">
      <c r="A133" s="38" t="s">
        <v>555</v>
      </c>
      <c r="B133" s="39">
        <v>200</v>
      </c>
      <c r="C133" s="39" t="s">
        <v>700</v>
      </c>
      <c r="D133" s="40" t="str">
        <f t="shared" si="6"/>
        <v>000 0400 0000000 000 220</v>
      </c>
      <c r="E133" s="43">
        <v>31105649.99</v>
      </c>
      <c r="F133" s="43">
        <v>16369201.29</v>
      </c>
      <c r="G133" s="43">
        <f t="shared" si="7"/>
        <v>14736448.7</v>
      </c>
    </row>
    <row r="134" spans="1:7" ht="18.75">
      <c r="A134" s="38" t="s">
        <v>557</v>
      </c>
      <c r="B134" s="39">
        <v>200</v>
      </c>
      <c r="C134" s="39" t="s">
        <v>701</v>
      </c>
      <c r="D134" s="40" t="str">
        <f t="shared" si="6"/>
        <v>000 0400 0000000 000 221</v>
      </c>
      <c r="E134" s="43">
        <v>19550</v>
      </c>
      <c r="F134" s="43">
        <v>7612.74</v>
      </c>
      <c r="G134" s="43">
        <f t="shared" si="7"/>
        <v>11937.26</v>
      </c>
    </row>
    <row r="135" spans="1:7" ht="37.5">
      <c r="A135" s="38" t="s">
        <v>565</v>
      </c>
      <c r="B135" s="39">
        <v>200</v>
      </c>
      <c r="C135" s="39" t="s">
        <v>702</v>
      </c>
      <c r="D135" s="40" t="str">
        <f t="shared" si="6"/>
        <v>000 0400 0000000 000 225</v>
      </c>
      <c r="E135" s="43">
        <v>2257700</v>
      </c>
      <c r="F135" s="43">
        <v>730577.99</v>
      </c>
      <c r="G135" s="43">
        <f t="shared" si="7"/>
        <v>1527122.01</v>
      </c>
    </row>
    <row r="136" spans="1:7" ht="18.75">
      <c r="A136" s="38" t="s">
        <v>567</v>
      </c>
      <c r="B136" s="39">
        <v>200</v>
      </c>
      <c r="C136" s="39" t="s">
        <v>703</v>
      </c>
      <c r="D136" s="40" t="str">
        <f t="shared" si="6"/>
        <v>000 0400 0000000 000 226</v>
      </c>
      <c r="E136" s="43">
        <v>28828399.99</v>
      </c>
      <c r="F136" s="43">
        <v>15631010.56</v>
      </c>
      <c r="G136" s="43">
        <f t="shared" si="7"/>
        <v>13197389.429999998</v>
      </c>
    </row>
    <row r="137" spans="1:7" ht="56.25">
      <c r="A137" s="38" t="s">
        <v>569</v>
      </c>
      <c r="B137" s="39">
        <v>200</v>
      </c>
      <c r="C137" s="39" t="s">
        <v>704</v>
      </c>
      <c r="D137" s="40" t="str">
        <f t="shared" si="6"/>
        <v>000 0400 0000000 000 240</v>
      </c>
      <c r="E137" s="43">
        <v>16272810.2</v>
      </c>
      <c r="F137" s="43">
        <v>10785289.67</v>
      </c>
      <c r="G137" s="43">
        <f t="shared" si="7"/>
        <v>5487520.529999999</v>
      </c>
    </row>
    <row r="138" spans="1:7" ht="131.25">
      <c r="A138" s="38" t="s">
        <v>668</v>
      </c>
      <c r="B138" s="39">
        <v>200</v>
      </c>
      <c r="C138" s="39" t="s">
        <v>705</v>
      </c>
      <c r="D138" s="40" t="str">
        <f t="shared" si="6"/>
        <v>000 0400 0000000 000 242</v>
      </c>
      <c r="E138" s="43">
        <v>16272810.2</v>
      </c>
      <c r="F138" s="43">
        <v>10785289.67</v>
      </c>
      <c r="G138" s="43">
        <f t="shared" si="7"/>
        <v>5487520.529999999</v>
      </c>
    </row>
    <row r="139" spans="1:7" ht="37.5">
      <c r="A139" s="38" t="s">
        <v>571</v>
      </c>
      <c r="B139" s="39">
        <v>200</v>
      </c>
      <c r="C139" s="39" t="s">
        <v>706</v>
      </c>
      <c r="D139" s="40" t="str">
        <f t="shared" si="6"/>
        <v>000 0400 0000000 000 250</v>
      </c>
      <c r="E139" s="43">
        <v>1760000</v>
      </c>
      <c r="F139" s="43">
        <v>0</v>
      </c>
      <c r="G139" s="43">
        <f t="shared" si="7"/>
        <v>1760000</v>
      </c>
    </row>
    <row r="140" spans="1:7" ht="75">
      <c r="A140" s="38" t="s">
        <v>572</v>
      </c>
      <c r="B140" s="39">
        <v>200</v>
      </c>
      <c r="C140" s="39" t="s">
        <v>707</v>
      </c>
      <c r="D140" s="40" t="str">
        <f t="shared" si="6"/>
        <v>000 0400 0000000 000 251</v>
      </c>
      <c r="E140" s="43">
        <v>1760000</v>
      </c>
      <c r="F140" s="43">
        <v>0</v>
      </c>
      <c r="G140" s="43">
        <f t="shared" si="7"/>
        <v>1760000</v>
      </c>
    </row>
    <row r="141" spans="1:7" ht="37.5">
      <c r="A141" s="38" t="s">
        <v>575</v>
      </c>
      <c r="B141" s="39">
        <v>200</v>
      </c>
      <c r="C141" s="39" t="s">
        <v>708</v>
      </c>
      <c r="D141" s="40" t="str">
        <f t="shared" si="6"/>
        <v>000 0400 0000000 000 300</v>
      </c>
      <c r="E141" s="43">
        <v>682140.59</v>
      </c>
      <c r="F141" s="43">
        <v>296880</v>
      </c>
      <c r="G141" s="43">
        <f t="shared" si="7"/>
        <v>385260.58999999997</v>
      </c>
    </row>
    <row r="142" spans="1:7" ht="37.5">
      <c r="A142" s="38" t="s">
        <v>577</v>
      </c>
      <c r="B142" s="39">
        <v>200</v>
      </c>
      <c r="C142" s="39" t="s">
        <v>709</v>
      </c>
      <c r="D142" s="40" t="str">
        <f t="shared" si="6"/>
        <v>000 0400 0000000 000 310</v>
      </c>
      <c r="E142" s="43">
        <v>563686.5</v>
      </c>
      <c r="F142" s="43">
        <v>244800</v>
      </c>
      <c r="G142" s="43">
        <f t="shared" si="7"/>
        <v>318886.5</v>
      </c>
    </row>
    <row r="143" spans="1:7" ht="37.5">
      <c r="A143" s="38" t="s">
        <v>579</v>
      </c>
      <c r="B143" s="39">
        <v>200</v>
      </c>
      <c r="C143" s="39" t="s">
        <v>710</v>
      </c>
      <c r="D143" s="40" t="str">
        <f t="shared" si="6"/>
        <v>000 0400 0000000 000 340</v>
      </c>
      <c r="E143" s="43">
        <v>118454.09</v>
      </c>
      <c r="F143" s="43">
        <v>52080</v>
      </c>
      <c r="G143" s="43">
        <f t="shared" si="7"/>
        <v>66374.09</v>
      </c>
    </row>
    <row r="144" spans="1:7" ht="37.5">
      <c r="A144" s="38" t="s">
        <v>711</v>
      </c>
      <c r="B144" s="39">
        <v>200</v>
      </c>
      <c r="C144" s="39" t="s">
        <v>712</v>
      </c>
      <c r="D144" s="40" t="str">
        <f t="shared" si="6"/>
        <v>000 0405 0000000 000 000</v>
      </c>
      <c r="E144" s="43">
        <v>2982000</v>
      </c>
      <c r="F144" s="43">
        <v>216000</v>
      </c>
      <c r="G144" s="43">
        <f t="shared" si="7"/>
        <v>2766000</v>
      </c>
    </row>
    <row r="145" spans="1:7" ht="18.75">
      <c r="A145" s="38" t="s">
        <v>545</v>
      </c>
      <c r="B145" s="39">
        <v>200</v>
      </c>
      <c r="C145" s="39" t="s">
        <v>713</v>
      </c>
      <c r="D145" s="40" t="str">
        <f t="shared" si="6"/>
        <v>000 0405 0000000 000 200</v>
      </c>
      <c r="E145" s="43">
        <v>2982000</v>
      </c>
      <c r="F145" s="43">
        <v>216000</v>
      </c>
      <c r="G145" s="43">
        <f t="shared" si="7"/>
        <v>2766000</v>
      </c>
    </row>
    <row r="146" spans="1:7" ht="56.25">
      <c r="A146" s="38" t="s">
        <v>569</v>
      </c>
      <c r="B146" s="39">
        <v>200</v>
      </c>
      <c r="C146" s="39" t="s">
        <v>714</v>
      </c>
      <c r="D146" s="40" t="str">
        <f t="shared" si="6"/>
        <v>000 0405 0000000 000 240</v>
      </c>
      <c r="E146" s="43">
        <v>2982000</v>
      </c>
      <c r="F146" s="43">
        <v>216000</v>
      </c>
      <c r="G146" s="43">
        <f t="shared" si="7"/>
        <v>2766000</v>
      </c>
    </row>
    <row r="147" spans="1:7" ht="131.25">
      <c r="A147" s="38" t="s">
        <v>668</v>
      </c>
      <c r="B147" s="39">
        <v>200</v>
      </c>
      <c r="C147" s="39" t="s">
        <v>715</v>
      </c>
      <c r="D147" s="40" t="str">
        <f t="shared" si="6"/>
        <v>000 0405 0000000 000 242</v>
      </c>
      <c r="E147" s="43">
        <v>2982000</v>
      </c>
      <c r="F147" s="43">
        <v>216000</v>
      </c>
      <c r="G147" s="43">
        <f t="shared" si="7"/>
        <v>2766000</v>
      </c>
    </row>
    <row r="148" spans="1:7" ht="18.75">
      <c r="A148" s="38" t="s">
        <v>716</v>
      </c>
      <c r="B148" s="39">
        <v>200</v>
      </c>
      <c r="C148" s="39" t="s">
        <v>717</v>
      </c>
      <c r="D148" s="40" t="str">
        <f t="shared" si="6"/>
        <v>000 0408 0000000 000 000</v>
      </c>
      <c r="E148" s="43">
        <v>31460700.78</v>
      </c>
      <c r="F148" s="43">
        <v>23464552.01</v>
      </c>
      <c r="G148" s="43">
        <f t="shared" si="7"/>
        <v>7996148.77</v>
      </c>
    </row>
    <row r="149" spans="1:7" ht="18.75">
      <c r="A149" s="38" t="s">
        <v>545</v>
      </c>
      <c r="B149" s="39">
        <v>200</v>
      </c>
      <c r="C149" s="39" t="s">
        <v>718</v>
      </c>
      <c r="D149" s="40" t="str">
        <f t="shared" si="6"/>
        <v>000 0408 0000000 000 200</v>
      </c>
      <c r="E149" s="43">
        <v>31220700.78</v>
      </c>
      <c r="F149" s="43">
        <v>23356152.01</v>
      </c>
      <c r="G149" s="43">
        <f t="shared" si="7"/>
        <v>7864548.77</v>
      </c>
    </row>
    <row r="150" spans="1:7" ht="18.75">
      <c r="A150" s="38" t="s">
        <v>555</v>
      </c>
      <c r="B150" s="39">
        <v>200</v>
      </c>
      <c r="C150" s="39" t="s">
        <v>719</v>
      </c>
      <c r="D150" s="40" t="str">
        <f t="shared" si="6"/>
        <v>000 0408 0000000 000 220</v>
      </c>
      <c r="E150" s="43">
        <v>18539890.58</v>
      </c>
      <c r="F150" s="43">
        <v>13081492.34</v>
      </c>
      <c r="G150" s="43">
        <f t="shared" si="7"/>
        <v>5458398.239999998</v>
      </c>
    </row>
    <row r="151" spans="1:7" ht="18.75">
      <c r="A151" s="38" t="s">
        <v>557</v>
      </c>
      <c r="B151" s="39">
        <v>200</v>
      </c>
      <c r="C151" s="39" t="s">
        <v>720</v>
      </c>
      <c r="D151" s="40" t="str">
        <f t="shared" si="6"/>
        <v>000 0408 0000000 000 221</v>
      </c>
      <c r="E151" s="43">
        <v>19550</v>
      </c>
      <c r="F151" s="43">
        <v>7612.74</v>
      </c>
      <c r="G151" s="43">
        <f t="shared" si="7"/>
        <v>11937.26</v>
      </c>
    </row>
    <row r="152" spans="1:7" ht="37.5">
      <c r="A152" s="38" t="s">
        <v>565</v>
      </c>
      <c r="B152" s="39">
        <v>200</v>
      </c>
      <c r="C152" s="39" t="s">
        <v>721</v>
      </c>
      <c r="D152" s="40" t="str">
        <f t="shared" si="6"/>
        <v>000 0408 0000000 000 225</v>
      </c>
      <c r="E152" s="43">
        <v>330000</v>
      </c>
      <c r="F152" s="43">
        <v>60040.6</v>
      </c>
      <c r="G152" s="43">
        <f t="shared" si="7"/>
        <v>269959.4</v>
      </c>
    </row>
    <row r="153" spans="1:7" ht="18.75">
      <c r="A153" s="38" t="s">
        <v>567</v>
      </c>
      <c r="B153" s="39">
        <v>200</v>
      </c>
      <c r="C153" s="39" t="s">
        <v>722</v>
      </c>
      <c r="D153" s="40" t="str">
        <f t="shared" si="6"/>
        <v>000 0408 0000000 000 226</v>
      </c>
      <c r="E153" s="43">
        <v>18190340.58</v>
      </c>
      <c r="F153" s="43">
        <v>13013839</v>
      </c>
      <c r="G153" s="43">
        <f t="shared" si="7"/>
        <v>5176501.579999998</v>
      </c>
    </row>
    <row r="154" spans="1:7" ht="56.25">
      <c r="A154" s="38" t="s">
        <v>569</v>
      </c>
      <c r="B154" s="39">
        <v>200</v>
      </c>
      <c r="C154" s="39" t="s">
        <v>723</v>
      </c>
      <c r="D154" s="40" t="str">
        <f t="shared" si="6"/>
        <v>000 0408 0000000 000 240</v>
      </c>
      <c r="E154" s="43">
        <v>12680810.2</v>
      </c>
      <c r="F154" s="43">
        <v>10274659.67</v>
      </c>
      <c r="G154" s="43">
        <f t="shared" si="7"/>
        <v>2406150.5299999993</v>
      </c>
    </row>
    <row r="155" spans="1:7" ht="131.25">
      <c r="A155" s="38" t="s">
        <v>668</v>
      </c>
      <c r="B155" s="39">
        <v>200</v>
      </c>
      <c r="C155" s="39" t="s">
        <v>724</v>
      </c>
      <c r="D155" s="40" t="str">
        <f t="shared" si="6"/>
        <v>000 0408 0000000 000 242</v>
      </c>
      <c r="E155" s="43">
        <v>12680810.2</v>
      </c>
      <c r="F155" s="43">
        <v>10274659.67</v>
      </c>
      <c r="G155" s="43">
        <f t="shared" si="7"/>
        <v>2406150.5299999993</v>
      </c>
    </row>
    <row r="156" spans="1:7" ht="37.5">
      <c r="A156" s="38" t="s">
        <v>575</v>
      </c>
      <c r="B156" s="39">
        <v>200</v>
      </c>
      <c r="C156" s="39" t="s">
        <v>725</v>
      </c>
      <c r="D156" s="40" t="str">
        <f t="shared" si="6"/>
        <v>000 0408 0000000 000 300</v>
      </c>
      <c r="E156" s="43">
        <v>240000</v>
      </c>
      <c r="F156" s="43">
        <v>108400</v>
      </c>
      <c r="G156" s="43">
        <f t="shared" si="7"/>
        <v>131600</v>
      </c>
    </row>
    <row r="157" spans="1:7" ht="37.5">
      <c r="A157" s="38" t="s">
        <v>577</v>
      </c>
      <c r="B157" s="39">
        <v>200</v>
      </c>
      <c r="C157" s="39" t="s">
        <v>726</v>
      </c>
      <c r="D157" s="40" t="str">
        <f t="shared" si="6"/>
        <v>000 0408 0000000 000 310</v>
      </c>
      <c r="E157" s="43">
        <v>140000</v>
      </c>
      <c r="F157" s="43">
        <v>60000</v>
      </c>
      <c r="G157" s="43">
        <f t="shared" si="7"/>
        <v>80000</v>
      </c>
    </row>
    <row r="158" spans="1:7" ht="37.5">
      <c r="A158" s="38" t="s">
        <v>579</v>
      </c>
      <c r="B158" s="39">
        <v>200</v>
      </c>
      <c r="C158" s="39" t="s">
        <v>727</v>
      </c>
      <c r="D158" s="40" t="str">
        <f t="shared" si="6"/>
        <v>000 0408 0000000 000 340</v>
      </c>
      <c r="E158" s="43">
        <v>100000</v>
      </c>
      <c r="F158" s="43">
        <v>48400</v>
      </c>
      <c r="G158" s="43">
        <f t="shared" si="7"/>
        <v>51600</v>
      </c>
    </row>
    <row r="159" spans="1:7" ht="37.5">
      <c r="A159" s="38" t="s">
        <v>728</v>
      </c>
      <c r="B159" s="39">
        <v>200</v>
      </c>
      <c r="C159" s="39" t="s">
        <v>729</v>
      </c>
      <c r="D159" s="40" t="str">
        <f t="shared" si="6"/>
        <v>000 0409 0000000 000 000</v>
      </c>
      <c r="E159" s="43">
        <v>5143700</v>
      </c>
      <c r="F159" s="43">
        <v>1511535.79</v>
      </c>
      <c r="G159" s="43">
        <f t="shared" si="7"/>
        <v>3632164.21</v>
      </c>
    </row>
    <row r="160" spans="1:7" ht="18.75">
      <c r="A160" s="38" t="s">
        <v>545</v>
      </c>
      <c r="B160" s="39">
        <v>200</v>
      </c>
      <c r="C160" s="39" t="s">
        <v>730</v>
      </c>
      <c r="D160" s="40" t="str">
        <f t="shared" si="6"/>
        <v>000 0409 0000000 000 200</v>
      </c>
      <c r="E160" s="43">
        <v>5143700</v>
      </c>
      <c r="F160" s="43">
        <v>1511535.79</v>
      </c>
      <c r="G160" s="43">
        <f t="shared" si="7"/>
        <v>3632164.21</v>
      </c>
    </row>
    <row r="161" spans="1:7" ht="18.75">
      <c r="A161" s="38" t="s">
        <v>555</v>
      </c>
      <c r="B161" s="39">
        <v>200</v>
      </c>
      <c r="C161" s="39" t="s">
        <v>731</v>
      </c>
      <c r="D161" s="40" t="str">
        <f t="shared" si="6"/>
        <v>000 0409 0000000 000 220</v>
      </c>
      <c r="E161" s="43">
        <v>3383700</v>
      </c>
      <c r="F161" s="43">
        <v>1511535.79</v>
      </c>
      <c r="G161" s="43">
        <f t="shared" si="7"/>
        <v>1872164.21</v>
      </c>
    </row>
    <row r="162" spans="1:7" ht="37.5">
      <c r="A162" s="38" t="s">
        <v>565</v>
      </c>
      <c r="B162" s="39">
        <v>200</v>
      </c>
      <c r="C162" s="39" t="s">
        <v>732</v>
      </c>
      <c r="D162" s="40" t="str">
        <f t="shared" si="6"/>
        <v>000 0409 0000000 000 225</v>
      </c>
      <c r="E162" s="43">
        <v>1883700</v>
      </c>
      <c r="F162" s="43">
        <v>662537.39</v>
      </c>
      <c r="G162" s="43">
        <f t="shared" si="7"/>
        <v>1221162.6099999999</v>
      </c>
    </row>
    <row r="163" spans="1:7" ht="18.75">
      <c r="A163" s="38" t="s">
        <v>567</v>
      </c>
      <c r="B163" s="39">
        <v>200</v>
      </c>
      <c r="C163" s="39" t="s">
        <v>733</v>
      </c>
      <c r="D163" s="40" t="str">
        <f t="shared" si="6"/>
        <v>000 0409 0000000 000 226</v>
      </c>
      <c r="E163" s="43">
        <v>1500000</v>
      </c>
      <c r="F163" s="43">
        <v>848998.4</v>
      </c>
      <c r="G163" s="43">
        <f t="shared" si="7"/>
        <v>651001.6</v>
      </c>
    </row>
    <row r="164" spans="1:7" ht="37.5">
      <c r="A164" s="38" t="s">
        <v>571</v>
      </c>
      <c r="B164" s="39">
        <v>200</v>
      </c>
      <c r="C164" s="39" t="s">
        <v>734</v>
      </c>
      <c r="D164" s="40" t="str">
        <f t="shared" si="6"/>
        <v>000 0409 0000000 000 250</v>
      </c>
      <c r="E164" s="43">
        <v>1760000</v>
      </c>
      <c r="F164" s="43">
        <v>0</v>
      </c>
      <c r="G164" s="43">
        <f t="shared" si="7"/>
        <v>1760000</v>
      </c>
    </row>
    <row r="165" spans="1:7" ht="75">
      <c r="A165" s="38" t="s">
        <v>572</v>
      </c>
      <c r="B165" s="39">
        <v>200</v>
      </c>
      <c r="C165" s="39" t="s">
        <v>735</v>
      </c>
      <c r="D165" s="40" t="str">
        <f t="shared" si="6"/>
        <v>000 0409 0000000 000 251</v>
      </c>
      <c r="E165" s="43">
        <v>1760000</v>
      </c>
      <c r="F165" s="43">
        <v>0</v>
      </c>
      <c r="G165" s="43">
        <f t="shared" si="7"/>
        <v>1760000</v>
      </c>
    </row>
    <row r="166" spans="1:7" ht="18.75">
      <c r="A166" s="38" t="s">
        <v>736</v>
      </c>
      <c r="B166" s="39">
        <v>200</v>
      </c>
      <c r="C166" s="39" t="s">
        <v>737</v>
      </c>
      <c r="D166" s="40" t="str">
        <f t="shared" si="6"/>
        <v>000 0410 0000000 000 000</v>
      </c>
      <c r="E166" s="43">
        <v>2387000</v>
      </c>
      <c r="F166" s="43">
        <v>1106922.16</v>
      </c>
      <c r="G166" s="43">
        <f t="shared" si="7"/>
        <v>1280077.84</v>
      </c>
    </row>
    <row r="167" spans="1:7" ht="18.75">
      <c r="A167" s="38" t="s">
        <v>545</v>
      </c>
      <c r="B167" s="39">
        <v>200</v>
      </c>
      <c r="C167" s="39" t="s">
        <v>738</v>
      </c>
      <c r="D167" s="40" t="str">
        <f t="shared" si="6"/>
        <v>000 0410 0000000 000 200</v>
      </c>
      <c r="E167" s="43">
        <v>1944859.41</v>
      </c>
      <c r="F167" s="43">
        <v>918442.16</v>
      </c>
      <c r="G167" s="43">
        <f t="shared" si="7"/>
        <v>1026417.2499999999</v>
      </c>
    </row>
    <row r="168" spans="1:7" ht="18.75">
      <c r="A168" s="38" t="s">
        <v>555</v>
      </c>
      <c r="B168" s="39">
        <v>200</v>
      </c>
      <c r="C168" s="39" t="s">
        <v>739</v>
      </c>
      <c r="D168" s="40" t="str">
        <f t="shared" si="6"/>
        <v>000 0410 0000000 000 220</v>
      </c>
      <c r="E168" s="43">
        <v>1944859.41</v>
      </c>
      <c r="F168" s="43">
        <v>918442.16</v>
      </c>
      <c r="G168" s="43">
        <f t="shared" si="7"/>
        <v>1026417.2499999999</v>
      </c>
    </row>
    <row r="169" spans="1:7" ht="37.5">
      <c r="A169" s="38" t="s">
        <v>565</v>
      </c>
      <c r="B169" s="39">
        <v>200</v>
      </c>
      <c r="C169" s="39" t="s">
        <v>740</v>
      </c>
      <c r="D169" s="40" t="str">
        <f t="shared" si="6"/>
        <v>000 0410 0000000 000 225</v>
      </c>
      <c r="E169" s="43">
        <v>44000</v>
      </c>
      <c r="F169" s="43">
        <v>8000</v>
      </c>
      <c r="G169" s="43">
        <f t="shared" si="7"/>
        <v>36000</v>
      </c>
    </row>
    <row r="170" spans="1:7" ht="18.75">
      <c r="A170" s="38" t="s">
        <v>567</v>
      </c>
      <c r="B170" s="39">
        <v>200</v>
      </c>
      <c r="C170" s="39" t="s">
        <v>741</v>
      </c>
      <c r="D170" s="40" t="str">
        <f t="shared" si="6"/>
        <v>000 0410 0000000 000 226</v>
      </c>
      <c r="E170" s="43">
        <v>1900859.41</v>
      </c>
      <c r="F170" s="43">
        <v>910442.16</v>
      </c>
      <c r="G170" s="43">
        <f t="shared" si="7"/>
        <v>990417.2499999999</v>
      </c>
    </row>
    <row r="171" spans="1:7" ht="37.5">
      <c r="A171" s="38" t="s">
        <v>575</v>
      </c>
      <c r="B171" s="39">
        <v>200</v>
      </c>
      <c r="C171" s="39" t="s">
        <v>742</v>
      </c>
      <c r="D171" s="40" t="str">
        <f t="shared" si="6"/>
        <v>000 0410 0000000 000 300</v>
      </c>
      <c r="E171" s="43">
        <v>442140.59</v>
      </c>
      <c r="F171" s="43">
        <v>188480</v>
      </c>
      <c r="G171" s="43">
        <f t="shared" si="7"/>
        <v>253660.59000000003</v>
      </c>
    </row>
    <row r="172" spans="1:7" ht="37.5">
      <c r="A172" s="38" t="s">
        <v>577</v>
      </c>
      <c r="B172" s="39">
        <v>200</v>
      </c>
      <c r="C172" s="39" t="s">
        <v>743</v>
      </c>
      <c r="D172" s="40" t="str">
        <f t="shared" si="6"/>
        <v>000 0410 0000000 000 310</v>
      </c>
      <c r="E172" s="43">
        <v>423686.5</v>
      </c>
      <c r="F172" s="43">
        <v>184800</v>
      </c>
      <c r="G172" s="43">
        <f t="shared" si="7"/>
        <v>238886.5</v>
      </c>
    </row>
    <row r="173" spans="1:7" ht="37.5">
      <c r="A173" s="38" t="s">
        <v>579</v>
      </c>
      <c r="B173" s="39">
        <v>200</v>
      </c>
      <c r="C173" s="39" t="s">
        <v>744</v>
      </c>
      <c r="D173" s="40" t="str">
        <f t="shared" si="6"/>
        <v>000 0410 0000000 000 340</v>
      </c>
      <c r="E173" s="43">
        <v>18454.09</v>
      </c>
      <c r="F173" s="43">
        <v>3680</v>
      </c>
      <c r="G173" s="43">
        <f t="shared" si="7"/>
        <v>14774.09</v>
      </c>
    </row>
    <row r="174" spans="1:7" ht="56.25">
      <c r="A174" s="38" t="s">
        <v>745</v>
      </c>
      <c r="B174" s="39">
        <v>200</v>
      </c>
      <c r="C174" s="39" t="s">
        <v>746</v>
      </c>
      <c r="D174" s="40" t="str">
        <f t="shared" si="6"/>
        <v>000 0412 0000000 000 000</v>
      </c>
      <c r="E174" s="43">
        <v>7847200</v>
      </c>
      <c r="F174" s="43">
        <v>1152361</v>
      </c>
      <c r="G174" s="43">
        <f t="shared" si="7"/>
        <v>6694839</v>
      </c>
    </row>
    <row r="175" spans="1:7" ht="18.75">
      <c r="A175" s="38" t="s">
        <v>545</v>
      </c>
      <c r="B175" s="39">
        <v>200</v>
      </c>
      <c r="C175" s="39" t="s">
        <v>747</v>
      </c>
      <c r="D175" s="40" t="str">
        <f t="shared" si="6"/>
        <v>000 0412 0000000 000 200</v>
      </c>
      <c r="E175" s="43">
        <v>7847200</v>
      </c>
      <c r="F175" s="43">
        <v>1152361</v>
      </c>
      <c r="G175" s="43">
        <f t="shared" si="7"/>
        <v>6694839</v>
      </c>
    </row>
    <row r="176" spans="1:7" ht="18.75">
      <c r="A176" s="38" t="s">
        <v>555</v>
      </c>
      <c r="B176" s="39">
        <v>200</v>
      </c>
      <c r="C176" s="39" t="s">
        <v>748</v>
      </c>
      <c r="D176" s="40" t="str">
        <f t="shared" si="6"/>
        <v>000 0412 0000000 000 220</v>
      </c>
      <c r="E176" s="43">
        <v>7237200</v>
      </c>
      <c r="F176" s="43">
        <v>857731</v>
      </c>
      <c r="G176" s="43">
        <f t="shared" si="7"/>
        <v>6379469</v>
      </c>
    </row>
    <row r="177" spans="1:7" ht="18.75">
      <c r="A177" s="38" t="s">
        <v>567</v>
      </c>
      <c r="B177" s="39">
        <v>200</v>
      </c>
      <c r="C177" s="39" t="s">
        <v>749</v>
      </c>
      <c r="D177" s="40" t="str">
        <f t="shared" si="6"/>
        <v>000 0412 0000000 000 226</v>
      </c>
      <c r="E177" s="43">
        <v>7237200</v>
      </c>
      <c r="F177" s="43">
        <v>857731</v>
      </c>
      <c r="G177" s="43">
        <f t="shared" si="7"/>
        <v>6379469</v>
      </c>
    </row>
    <row r="178" spans="1:7" ht="56.25">
      <c r="A178" s="38" t="s">
        <v>569</v>
      </c>
      <c r="B178" s="39">
        <v>200</v>
      </c>
      <c r="C178" s="39" t="s">
        <v>750</v>
      </c>
      <c r="D178" s="40" t="str">
        <f t="shared" si="6"/>
        <v>000 0412 0000000 000 240</v>
      </c>
      <c r="E178" s="43">
        <v>610000</v>
      </c>
      <c r="F178" s="43">
        <v>294630</v>
      </c>
      <c r="G178" s="43">
        <f t="shared" si="7"/>
        <v>315370</v>
      </c>
    </row>
    <row r="179" spans="1:7" ht="131.25">
      <c r="A179" s="38" t="s">
        <v>668</v>
      </c>
      <c r="B179" s="39">
        <v>200</v>
      </c>
      <c r="C179" s="39" t="s">
        <v>751</v>
      </c>
      <c r="D179" s="40" t="str">
        <f t="shared" si="6"/>
        <v>000 0412 0000000 000 242</v>
      </c>
      <c r="E179" s="43">
        <v>610000</v>
      </c>
      <c r="F179" s="43">
        <v>294630</v>
      </c>
      <c r="G179" s="43">
        <f t="shared" si="7"/>
        <v>315370</v>
      </c>
    </row>
    <row r="180" spans="1:7" ht="37.5">
      <c r="A180" s="38" t="s">
        <v>752</v>
      </c>
      <c r="B180" s="39">
        <v>200</v>
      </c>
      <c r="C180" s="39" t="s">
        <v>753</v>
      </c>
      <c r="D180" s="40" t="str">
        <f t="shared" si="6"/>
        <v>000 0500 0000000 000 000</v>
      </c>
      <c r="E180" s="43">
        <v>5146073</v>
      </c>
      <c r="F180" s="43">
        <v>398793</v>
      </c>
      <c r="G180" s="43">
        <f t="shared" si="7"/>
        <v>4747280</v>
      </c>
    </row>
    <row r="181" spans="1:7" ht="18.75">
      <c r="A181" s="38" t="s">
        <v>545</v>
      </c>
      <c r="B181" s="39">
        <v>200</v>
      </c>
      <c r="C181" s="39" t="s">
        <v>754</v>
      </c>
      <c r="D181" s="40" t="str">
        <f t="shared" si="6"/>
        <v>000 0500 0000000 000 200</v>
      </c>
      <c r="E181" s="43">
        <v>3346073</v>
      </c>
      <c r="F181" s="43">
        <v>398793</v>
      </c>
      <c r="G181" s="43">
        <f t="shared" si="7"/>
        <v>2947280</v>
      </c>
    </row>
    <row r="182" spans="1:7" ht="37.5">
      <c r="A182" s="38" t="s">
        <v>571</v>
      </c>
      <c r="B182" s="39">
        <v>200</v>
      </c>
      <c r="C182" s="39" t="s">
        <v>755</v>
      </c>
      <c r="D182" s="40" t="str">
        <f aca="true" t="shared" si="8" ref="D182:D198">IF(OR(LEFT(C182,5)="000 9",LEFT(C182,5)="000 7"),"X",C182)</f>
        <v>000 0500 0000000 000 250</v>
      </c>
      <c r="E182" s="43">
        <v>3346073</v>
      </c>
      <c r="F182" s="43">
        <v>398793</v>
      </c>
      <c r="G182" s="43">
        <f aca="true" t="shared" si="9" ref="G182:G198">E182-F182</f>
        <v>2947280</v>
      </c>
    </row>
    <row r="183" spans="1:7" ht="75">
      <c r="A183" s="38" t="s">
        <v>572</v>
      </c>
      <c r="B183" s="39">
        <v>200</v>
      </c>
      <c r="C183" s="39" t="s">
        <v>756</v>
      </c>
      <c r="D183" s="40" t="str">
        <f t="shared" si="8"/>
        <v>000 0500 0000000 000 251</v>
      </c>
      <c r="E183" s="43">
        <v>3346073</v>
      </c>
      <c r="F183" s="43">
        <v>398793</v>
      </c>
      <c r="G183" s="43">
        <f t="shared" si="9"/>
        <v>2947280</v>
      </c>
    </row>
    <row r="184" spans="1:7" ht="37.5">
      <c r="A184" s="38" t="s">
        <v>575</v>
      </c>
      <c r="B184" s="39">
        <v>200</v>
      </c>
      <c r="C184" s="39" t="s">
        <v>757</v>
      </c>
      <c r="D184" s="40" t="str">
        <f t="shared" si="8"/>
        <v>000 0500 0000000 000 300</v>
      </c>
      <c r="E184" s="43">
        <v>1800000</v>
      </c>
      <c r="F184" s="43">
        <v>0</v>
      </c>
      <c r="G184" s="43">
        <f t="shared" si="9"/>
        <v>1800000</v>
      </c>
    </row>
    <row r="185" spans="1:7" ht="37.5">
      <c r="A185" s="38" t="s">
        <v>577</v>
      </c>
      <c r="B185" s="39">
        <v>200</v>
      </c>
      <c r="C185" s="39" t="s">
        <v>758</v>
      </c>
      <c r="D185" s="40" t="str">
        <f t="shared" si="8"/>
        <v>000 0500 0000000 000 310</v>
      </c>
      <c r="E185" s="43">
        <v>1800000</v>
      </c>
      <c r="F185" s="43">
        <v>0</v>
      </c>
      <c r="G185" s="43">
        <f t="shared" si="9"/>
        <v>1800000</v>
      </c>
    </row>
    <row r="186" spans="1:7" ht="18.75">
      <c r="A186" s="38" t="s">
        <v>759</v>
      </c>
      <c r="B186" s="39">
        <v>200</v>
      </c>
      <c r="C186" s="39" t="s">
        <v>760</v>
      </c>
      <c r="D186" s="40" t="str">
        <f t="shared" si="8"/>
        <v>000 0501 0000000 000 000</v>
      </c>
      <c r="E186" s="43">
        <v>1000673</v>
      </c>
      <c r="F186" s="43">
        <v>200673</v>
      </c>
      <c r="G186" s="43">
        <f t="shared" si="9"/>
        <v>800000</v>
      </c>
    </row>
    <row r="187" spans="1:7" ht="18.75">
      <c r="A187" s="38" t="s">
        <v>545</v>
      </c>
      <c r="B187" s="39">
        <v>200</v>
      </c>
      <c r="C187" s="39" t="s">
        <v>761</v>
      </c>
      <c r="D187" s="40" t="str">
        <f t="shared" si="8"/>
        <v>000 0501 0000000 000 200</v>
      </c>
      <c r="E187" s="43">
        <v>200673</v>
      </c>
      <c r="F187" s="43">
        <v>200673</v>
      </c>
      <c r="G187" s="43">
        <f t="shared" si="9"/>
        <v>0</v>
      </c>
    </row>
    <row r="188" spans="1:7" ht="37.5">
      <c r="A188" s="38" t="s">
        <v>571</v>
      </c>
      <c r="B188" s="39">
        <v>200</v>
      </c>
      <c r="C188" s="39" t="s">
        <v>762</v>
      </c>
      <c r="D188" s="40" t="str">
        <f t="shared" si="8"/>
        <v>000 0501 0000000 000 250</v>
      </c>
      <c r="E188" s="43">
        <v>200673</v>
      </c>
      <c r="F188" s="43">
        <v>200673</v>
      </c>
      <c r="G188" s="43">
        <f t="shared" si="9"/>
        <v>0</v>
      </c>
    </row>
    <row r="189" spans="1:7" ht="75">
      <c r="A189" s="38" t="s">
        <v>572</v>
      </c>
      <c r="B189" s="39">
        <v>200</v>
      </c>
      <c r="C189" s="39" t="s">
        <v>763</v>
      </c>
      <c r="D189" s="40" t="str">
        <f t="shared" si="8"/>
        <v>000 0501 0000000 000 251</v>
      </c>
      <c r="E189" s="43">
        <v>200673</v>
      </c>
      <c r="F189" s="43">
        <v>200673</v>
      </c>
      <c r="G189" s="43">
        <f t="shared" si="9"/>
        <v>0</v>
      </c>
    </row>
    <row r="190" spans="1:7" ht="37.5">
      <c r="A190" s="38" t="s">
        <v>575</v>
      </c>
      <c r="B190" s="39">
        <v>200</v>
      </c>
      <c r="C190" s="39" t="s">
        <v>764</v>
      </c>
      <c r="D190" s="40" t="str">
        <f t="shared" si="8"/>
        <v>000 0501 0000000 000 300</v>
      </c>
      <c r="E190" s="43">
        <v>800000</v>
      </c>
      <c r="F190" s="43">
        <v>0</v>
      </c>
      <c r="G190" s="43">
        <f t="shared" si="9"/>
        <v>800000</v>
      </c>
    </row>
    <row r="191" spans="1:7" ht="37.5">
      <c r="A191" s="38" t="s">
        <v>577</v>
      </c>
      <c r="B191" s="39">
        <v>200</v>
      </c>
      <c r="C191" s="39" t="s">
        <v>765</v>
      </c>
      <c r="D191" s="40" t="str">
        <f t="shared" si="8"/>
        <v>000 0501 0000000 000 310</v>
      </c>
      <c r="E191" s="43">
        <v>800000</v>
      </c>
      <c r="F191" s="43">
        <v>0</v>
      </c>
      <c r="G191" s="43">
        <f t="shared" si="9"/>
        <v>800000</v>
      </c>
    </row>
    <row r="192" spans="1:7" ht="18.75">
      <c r="A192" s="38" t="s">
        <v>766</v>
      </c>
      <c r="B192" s="39">
        <v>200</v>
      </c>
      <c r="C192" s="39" t="s">
        <v>767</v>
      </c>
      <c r="D192" s="40" t="str">
        <f t="shared" si="8"/>
        <v>000 0502 0000000 000 000</v>
      </c>
      <c r="E192" s="43">
        <v>1000000</v>
      </c>
      <c r="F192" s="43">
        <v>0</v>
      </c>
      <c r="G192" s="43">
        <f t="shared" si="9"/>
        <v>1000000</v>
      </c>
    </row>
    <row r="193" spans="1:7" ht="37.5">
      <c r="A193" s="38" t="s">
        <v>575</v>
      </c>
      <c r="B193" s="39">
        <v>200</v>
      </c>
      <c r="C193" s="39" t="s">
        <v>768</v>
      </c>
      <c r="D193" s="40" t="str">
        <f t="shared" si="8"/>
        <v>000 0502 0000000 000 300</v>
      </c>
      <c r="E193" s="43">
        <v>1000000</v>
      </c>
      <c r="F193" s="43">
        <v>0</v>
      </c>
      <c r="G193" s="43">
        <f t="shared" si="9"/>
        <v>1000000</v>
      </c>
    </row>
    <row r="194" spans="1:7" ht="37.5">
      <c r="A194" s="38" t="s">
        <v>577</v>
      </c>
      <c r="B194" s="39">
        <v>200</v>
      </c>
      <c r="C194" s="39" t="s">
        <v>769</v>
      </c>
      <c r="D194" s="40" t="str">
        <f t="shared" si="8"/>
        <v>000 0502 0000000 000 310</v>
      </c>
      <c r="E194" s="43">
        <v>1000000</v>
      </c>
      <c r="F194" s="43">
        <v>0</v>
      </c>
      <c r="G194" s="43">
        <f t="shared" si="9"/>
        <v>1000000</v>
      </c>
    </row>
    <row r="195" spans="1:7" ht="18.75">
      <c r="A195" s="38" t="s">
        <v>770</v>
      </c>
      <c r="B195" s="39">
        <v>200</v>
      </c>
      <c r="C195" s="39" t="s">
        <v>771</v>
      </c>
      <c r="D195" s="40" t="str">
        <f t="shared" si="8"/>
        <v>000 0503 0000000 000 000</v>
      </c>
      <c r="E195" s="43">
        <v>3145400</v>
      </c>
      <c r="F195" s="43">
        <v>198120</v>
      </c>
      <c r="G195" s="43">
        <f t="shared" si="9"/>
        <v>2947280</v>
      </c>
    </row>
    <row r="196" spans="1:7" ht="18.75">
      <c r="A196" s="38" t="s">
        <v>545</v>
      </c>
      <c r="B196" s="39">
        <v>200</v>
      </c>
      <c r="C196" s="39" t="s">
        <v>772</v>
      </c>
      <c r="D196" s="40" t="str">
        <f t="shared" si="8"/>
        <v>000 0503 0000000 000 200</v>
      </c>
      <c r="E196" s="43">
        <v>3145400</v>
      </c>
      <c r="F196" s="43">
        <v>198120</v>
      </c>
      <c r="G196" s="43">
        <f t="shared" si="9"/>
        <v>2947280</v>
      </c>
    </row>
    <row r="197" spans="1:7" ht="37.5">
      <c r="A197" s="38" t="s">
        <v>571</v>
      </c>
      <c r="B197" s="39">
        <v>200</v>
      </c>
      <c r="C197" s="39" t="s">
        <v>773</v>
      </c>
      <c r="D197" s="40" t="str">
        <f t="shared" si="8"/>
        <v>000 0503 0000000 000 250</v>
      </c>
      <c r="E197" s="43">
        <v>3145400</v>
      </c>
      <c r="F197" s="43">
        <v>198120</v>
      </c>
      <c r="G197" s="43">
        <f t="shared" si="9"/>
        <v>2947280</v>
      </c>
    </row>
    <row r="198" spans="1:7" ht="75">
      <c r="A198" s="38" t="s">
        <v>572</v>
      </c>
      <c r="B198" s="39">
        <v>200</v>
      </c>
      <c r="C198" s="39" t="s">
        <v>774</v>
      </c>
      <c r="D198" s="40" t="str">
        <f t="shared" si="8"/>
        <v>000 0503 0000000 000 251</v>
      </c>
      <c r="E198" s="43">
        <v>3145400</v>
      </c>
      <c r="F198" s="43">
        <v>198120</v>
      </c>
      <c r="G198" s="43">
        <f t="shared" si="9"/>
        <v>2947280</v>
      </c>
    </row>
    <row r="199" spans="1:7" ht="18.75">
      <c r="A199" s="38" t="s">
        <v>775</v>
      </c>
      <c r="B199" s="39">
        <v>200</v>
      </c>
      <c r="C199" s="39" t="s">
        <v>776</v>
      </c>
      <c r="D199" s="40" t="str">
        <f aca="true" t="shared" si="10" ref="D199:D246">IF(OR(LEFT(C199,5)="000 9",LEFT(C199,5)="000 7"),"X",C199)</f>
        <v>000 0700 0000000 000 000</v>
      </c>
      <c r="E199" s="43">
        <v>1514481403.96</v>
      </c>
      <c r="F199" s="43">
        <v>646119080.31</v>
      </c>
      <c r="G199" s="43">
        <f aca="true" t="shared" si="11" ref="G199:G247">E199-F199</f>
        <v>868362323.6500001</v>
      </c>
    </row>
    <row r="200" spans="1:7" ht="18.75">
      <c r="A200" s="38" t="s">
        <v>545</v>
      </c>
      <c r="B200" s="39">
        <v>200</v>
      </c>
      <c r="C200" s="39" t="s">
        <v>777</v>
      </c>
      <c r="D200" s="40" t="str">
        <f t="shared" si="10"/>
        <v>000 0700 0000000 000 200</v>
      </c>
      <c r="E200" s="43">
        <v>1036304894.93</v>
      </c>
      <c r="F200" s="43">
        <v>557133034.87</v>
      </c>
      <c r="G200" s="43">
        <f t="shared" si="11"/>
        <v>479171860.05999994</v>
      </c>
    </row>
    <row r="201" spans="1:7" ht="56.25">
      <c r="A201" s="38" t="s">
        <v>547</v>
      </c>
      <c r="B201" s="39">
        <v>200</v>
      </c>
      <c r="C201" s="39" t="s">
        <v>778</v>
      </c>
      <c r="D201" s="40" t="str">
        <f t="shared" si="10"/>
        <v>000 0700 0000000 000 210</v>
      </c>
      <c r="E201" s="43">
        <v>146421405.19</v>
      </c>
      <c r="F201" s="43">
        <v>68762933.12</v>
      </c>
      <c r="G201" s="43">
        <f t="shared" si="11"/>
        <v>77658472.07</v>
      </c>
    </row>
    <row r="202" spans="1:7" ht="18.75">
      <c r="A202" s="38" t="s">
        <v>549</v>
      </c>
      <c r="B202" s="39">
        <v>200</v>
      </c>
      <c r="C202" s="39" t="s">
        <v>779</v>
      </c>
      <c r="D202" s="40" t="str">
        <f t="shared" si="10"/>
        <v>000 0700 0000000 000 211</v>
      </c>
      <c r="E202" s="43">
        <v>112260704.67</v>
      </c>
      <c r="F202" s="43">
        <v>55276448.6</v>
      </c>
      <c r="G202" s="43">
        <f t="shared" si="11"/>
        <v>56984256.07</v>
      </c>
    </row>
    <row r="203" spans="1:7" ht="18.75">
      <c r="A203" s="38" t="s">
        <v>551</v>
      </c>
      <c r="B203" s="39">
        <v>200</v>
      </c>
      <c r="C203" s="39" t="s">
        <v>780</v>
      </c>
      <c r="D203" s="40" t="str">
        <f t="shared" si="10"/>
        <v>000 0700 0000000 000 212</v>
      </c>
      <c r="E203" s="43">
        <v>252140</v>
      </c>
      <c r="F203" s="43">
        <v>101048.39</v>
      </c>
      <c r="G203" s="43">
        <f t="shared" si="11"/>
        <v>151091.61</v>
      </c>
    </row>
    <row r="204" spans="1:7" ht="37.5">
      <c r="A204" s="38" t="s">
        <v>553</v>
      </c>
      <c r="B204" s="39">
        <v>200</v>
      </c>
      <c r="C204" s="39" t="s">
        <v>781</v>
      </c>
      <c r="D204" s="40" t="str">
        <f t="shared" si="10"/>
        <v>000 0700 0000000 000 213</v>
      </c>
      <c r="E204" s="43">
        <v>33908560.52</v>
      </c>
      <c r="F204" s="43">
        <v>13385436.13</v>
      </c>
      <c r="G204" s="43">
        <f t="shared" si="11"/>
        <v>20523124.39</v>
      </c>
    </row>
    <row r="205" spans="1:7" ht="18.75">
      <c r="A205" s="38" t="s">
        <v>555</v>
      </c>
      <c r="B205" s="39">
        <v>200</v>
      </c>
      <c r="C205" s="39" t="s">
        <v>782</v>
      </c>
      <c r="D205" s="40" t="str">
        <f t="shared" si="10"/>
        <v>000 0700 0000000 000 220</v>
      </c>
      <c r="E205" s="43">
        <v>147541353.78</v>
      </c>
      <c r="F205" s="43">
        <v>75135572.55</v>
      </c>
      <c r="G205" s="43">
        <f t="shared" si="11"/>
        <v>72405781.23</v>
      </c>
    </row>
    <row r="206" spans="1:7" ht="18.75">
      <c r="A206" s="38" t="s">
        <v>557</v>
      </c>
      <c r="B206" s="39">
        <v>200</v>
      </c>
      <c r="C206" s="39" t="s">
        <v>783</v>
      </c>
      <c r="D206" s="40" t="str">
        <f t="shared" si="10"/>
        <v>000 0700 0000000 000 221</v>
      </c>
      <c r="E206" s="43">
        <v>1604112.45</v>
      </c>
      <c r="F206" s="43">
        <v>390180.52</v>
      </c>
      <c r="G206" s="43">
        <f t="shared" si="11"/>
        <v>1213931.93</v>
      </c>
    </row>
    <row r="207" spans="1:7" ht="18.75">
      <c r="A207" s="38" t="s">
        <v>559</v>
      </c>
      <c r="B207" s="39">
        <v>200</v>
      </c>
      <c r="C207" s="39" t="s">
        <v>784</v>
      </c>
      <c r="D207" s="40" t="str">
        <f t="shared" si="10"/>
        <v>000 0700 0000000 000 222</v>
      </c>
      <c r="E207" s="43">
        <v>708555.69</v>
      </c>
      <c r="F207" s="43">
        <v>153490</v>
      </c>
      <c r="G207" s="43">
        <f t="shared" si="11"/>
        <v>555065.69</v>
      </c>
    </row>
    <row r="208" spans="1:7" ht="18.75">
      <c r="A208" s="38" t="s">
        <v>561</v>
      </c>
      <c r="B208" s="39">
        <v>200</v>
      </c>
      <c r="C208" s="39" t="s">
        <v>785</v>
      </c>
      <c r="D208" s="40" t="str">
        <f t="shared" si="10"/>
        <v>000 0700 0000000 000 223</v>
      </c>
      <c r="E208" s="43">
        <v>27206243.1</v>
      </c>
      <c r="F208" s="43">
        <v>13748826.37</v>
      </c>
      <c r="G208" s="43">
        <f t="shared" si="11"/>
        <v>13457416.730000002</v>
      </c>
    </row>
    <row r="209" spans="1:7" ht="37.5">
      <c r="A209" s="38" t="s">
        <v>563</v>
      </c>
      <c r="B209" s="39">
        <v>200</v>
      </c>
      <c r="C209" s="39" t="s">
        <v>786</v>
      </c>
      <c r="D209" s="40" t="str">
        <f t="shared" si="10"/>
        <v>000 0700 0000000 000 224</v>
      </c>
      <c r="E209" s="43">
        <v>42000</v>
      </c>
      <c r="F209" s="43">
        <v>21800</v>
      </c>
      <c r="G209" s="43">
        <f t="shared" si="11"/>
        <v>20200</v>
      </c>
    </row>
    <row r="210" spans="1:7" ht="37.5">
      <c r="A210" s="38" t="s">
        <v>565</v>
      </c>
      <c r="B210" s="39">
        <v>200</v>
      </c>
      <c r="C210" s="39" t="s">
        <v>787</v>
      </c>
      <c r="D210" s="40" t="str">
        <f t="shared" si="10"/>
        <v>000 0700 0000000 000 225</v>
      </c>
      <c r="E210" s="43">
        <v>99963086.66</v>
      </c>
      <c r="F210" s="43">
        <v>57113215.45</v>
      </c>
      <c r="G210" s="43">
        <f t="shared" si="11"/>
        <v>42849871.20999999</v>
      </c>
    </row>
    <row r="211" spans="1:7" ht="18.75">
      <c r="A211" s="38" t="s">
        <v>567</v>
      </c>
      <c r="B211" s="39">
        <v>200</v>
      </c>
      <c r="C211" s="39" t="s">
        <v>788</v>
      </c>
      <c r="D211" s="40" t="str">
        <f t="shared" si="10"/>
        <v>000 0700 0000000 000 226</v>
      </c>
      <c r="E211" s="43">
        <v>18017355.88</v>
      </c>
      <c r="F211" s="43">
        <v>3708060.21</v>
      </c>
      <c r="G211" s="43">
        <f t="shared" si="11"/>
        <v>14309295.669999998</v>
      </c>
    </row>
    <row r="212" spans="1:7" ht="56.25">
      <c r="A212" s="38" t="s">
        <v>569</v>
      </c>
      <c r="B212" s="39">
        <v>200</v>
      </c>
      <c r="C212" s="39" t="s">
        <v>789</v>
      </c>
      <c r="D212" s="40" t="str">
        <f t="shared" si="10"/>
        <v>000 0700 0000000 000 240</v>
      </c>
      <c r="E212" s="43">
        <v>739767499.76</v>
      </c>
      <c r="F212" s="43">
        <v>412817940.5</v>
      </c>
      <c r="G212" s="43">
        <f t="shared" si="11"/>
        <v>326949559.26</v>
      </c>
    </row>
    <row r="213" spans="1:7" ht="93.75">
      <c r="A213" s="38" t="s">
        <v>570</v>
      </c>
      <c r="B213" s="39">
        <v>200</v>
      </c>
      <c r="C213" s="39" t="s">
        <v>790</v>
      </c>
      <c r="D213" s="40" t="str">
        <f t="shared" si="10"/>
        <v>000 0700 0000000 000 241</v>
      </c>
      <c r="E213" s="43">
        <v>726103330.76</v>
      </c>
      <c r="F213" s="43">
        <v>406615440.5</v>
      </c>
      <c r="G213" s="43">
        <f t="shared" si="11"/>
        <v>319487890.26</v>
      </c>
    </row>
    <row r="214" spans="1:7" ht="131.25">
      <c r="A214" s="38" t="s">
        <v>668</v>
      </c>
      <c r="B214" s="39">
        <v>200</v>
      </c>
      <c r="C214" s="39" t="s">
        <v>791</v>
      </c>
      <c r="D214" s="40" t="str">
        <f t="shared" si="10"/>
        <v>000 0700 0000000 000 242</v>
      </c>
      <c r="E214" s="43">
        <v>13664169</v>
      </c>
      <c r="F214" s="43">
        <v>6202500</v>
      </c>
      <c r="G214" s="43">
        <f t="shared" si="11"/>
        <v>7461669</v>
      </c>
    </row>
    <row r="215" spans="1:7" ht="18.75">
      <c r="A215" s="38" t="s">
        <v>792</v>
      </c>
      <c r="B215" s="39">
        <v>200</v>
      </c>
      <c r="C215" s="39" t="s">
        <v>793</v>
      </c>
      <c r="D215" s="40" t="str">
        <f t="shared" si="10"/>
        <v>000 0700 0000000 000 260</v>
      </c>
      <c r="E215" s="43">
        <v>45000</v>
      </c>
      <c r="F215" s="43">
        <v>27467</v>
      </c>
      <c r="G215" s="43">
        <f t="shared" si="11"/>
        <v>17533</v>
      </c>
    </row>
    <row r="216" spans="1:7" ht="37.5">
      <c r="A216" s="38" t="s">
        <v>794</v>
      </c>
      <c r="B216" s="39">
        <v>200</v>
      </c>
      <c r="C216" s="39" t="s">
        <v>795</v>
      </c>
      <c r="D216" s="40" t="str">
        <f t="shared" si="10"/>
        <v>000 0700 0000000 000 262</v>
      </c>
      <c r="E216" s="43">
        <v>45000</v>
      </c>
      <c r="F216" s="43">
        <v>27467</v>
      </c>
      <c r="G216" s="43">
        <f t="shared" si="11"/>
        <v>17533</v>
      </c>
    </row>
    <row r="217" spans="1:7" ht="18.75">
      <c r="A217" s="38" t="s">
        <v>573</v>
      </c>
      <c r="B217" s="39">
        <v>200</v>
      </c>
      <c r="C217" s="39" t="s">
        <v>796</v>
      </c>
      <c r="D217" s="40" t="str">
        <f t="shared" si="10"/>
        <v>000 0700 0000000 000 290</v>
      </c>
      <c r="E217" s="43">
        <v>2529636.2</v>
      </c>
      <c r="F217" s="43">
        <v>389121.7</v>
      </c>
      <c r="G217" s="43">
        <f t="shared" si="11"/>
        <v>2140514.5</v>
      </c>
    </row>
    <row r="218" spans="1:7" ht="37.5">
      <c r="A218" s="38" t="s">
        <v>575</v>
      </c>
      <c r="B218" s="39">
        <v>200</v>
      </c>
      <c r="C218" s="39" t="s">
        <v>797</v>
      </c>
      <c r="D218" s="40" t="str">
        <f t="shared" si="10"/>
        <v>000 0700 0000000 000 300</v>
      </c>
      <c r="E218" s="43">
        <v>478176509.03</v>
      </c>
      <c r="F218" s="43">
        <v>88986045.44</v>
      </c>
      <c r="G218" s="43">
        <f t="shared" si="11"/>
        <v>389190463.59</v>
      </c>
    </row>
    <row r="219" spans="1:7" ht="37.5">
      <c r="A219" s="38" t="s">
        <v>577</v>
      </c>
      <c r="B219" s="39">
        <v>200</v>
      </c>
      <c r="C219" s="39" t="s">
        <v>798</v>
      </c>
      <c r="D219" s="40" t="str">
        <f t="shared" si="10"/>
        <v>000 0700 0000000 000 310</v>
      </c>
      <c r="E219" s="43">
        <v>462553923.08</v>
      </c>
      <c r="F219" s="43">
        <v>81858279.51</v>
      </c>
      <c r="G219" s="43">
        <f t="shared" si="11"/>
        <v>380695643.57</v>
      </c>
    </row>
    <row r="220" spans="1:7" ht="37.5">
      <c r="A220" s="38" t="s">
        <v>579</v>
      </c>
      <c r="B220" s="39">
        <v>200</v>
      </c>
      <c r="C220" s="39" t="s">
        <v>799</v>
      </c>
      <c r="D220" s="40" t="str">
        <f t="shared" si="10"/>
        <v>000 0700 0000000 000 340</v>
      </c>
      <c r="E220" s="43">
        <v>15622585.95</v>
      </c>
      <c r="F220" s="43">
        <v>7127765.93</v>
      </c>
      <c r="G220" s="43">
        <f t="shared" si="11"/>
        <v>8494820.02</v>
      </c>
    </row>
    <row r="221" spans="1:7" ht="18.75">
      <c r="A221" s="38" t="s">
        <v>800</v>
      </c>
      <c r="B221" s="39">
        <v>200</v>
      </c>
      <c r="C221" s="39" t="s">
        <v>801</v>
      </c>
      <c r="D221" s="40" t="str">
        <f t="shared" si="10"/>
        <v>000 0701 0000000 000 000</v>
      </c>
      <c r="E221" s="43">
        <v>614724968.82</v>
      </c>
      <c r="F221" s="43">
        <v>284538800.86</v>
      </c>
      <c r="G221" s="43">
        <f t="shared" si="11"/>
        <v>330186167.96000004</v>
      </c>
    </row>
    <row r="222" spans="1:7" ht="18.75">
      <c r="A222" s="38" t="s">
        <v>545</v>
      </c>
      <c r="B222" s="39">
        <v>200</v>
      </c>
      <c r="C222" s="39" t="s">
        <v>802</v>
      </c>
      <c r="D222" s="40" t="str">
        <f t="shared" si="10"/>
        <v>000 0701 0000000 000 200</v>
      </c>
      <c r="E222" s="43">
        <v>363114832.01</v>
      </c>
      <c r="F222" s="43">
        <v>217404445.76</v>
      </c>
      <c r="G222" s="43">
        <f t="shared" si="11"/>
        <v>145710386.25</v>
      </c>
    </row>
    <row r="223" spans="1:7" ht="56.25">
      <c r="A223" s="38" t="s">
        <v>547</v>
      </c>
      <c r="B223" s="39">
        <v>200</v>
      </c>
      <c r="C223" s="39" t="s">
        <v>803</v>
      </c>
      <c r="D223" s="40" t="str">
        <f t="shared" si="10"/>
        <v>000 0701 0000000 000 210</v>
      </c>
      <c r="E223" s="43">
        <v>13028310</v>
      </c>
      <c r="F223" s="43">
        <v>5540562.81</v>
      </c>
      <c r="G223" s="43">
        <f t="shared" si="11"/>
        <v>7487747.19</v>
      </c>
    </row>
    <row r="224" spans="1:7" ht="18.75">
      <c r="A224" s="38" t="s">
        <v>549</v>
      </c>
      <c r="B224" s="39">
        <v>200</v>
      </c>
      <c r="C224" s="39" t="s">
        <v>804</v>
      </c>
      <c r="D224" s="40" t="str">
        <f t="shared" si="10"/>
        <v>000 0701 0000000 000 211</v>
      </c>
      <c r="E224" s="43">
        <v>9997136.5</v>
      </c>
      <c r="F224" s="43">
        <v>4304069.96</v>
      </c>
      <c r="G224" s="43">
        <f t="shared" si="11"/>
        <v>5693066.54</v>
      </c>
    </row>
    <row r="225" spans="1:7" ht="18.75">
      <c r="A225" s="38" t="s">
        <v>551</v>
      </c>
      <c r="B225" s="39">
        <v>200</v>
      </c>
      <c r="C225" s="39" t="s">
        <v>805</v>
      </c>
      <c r="D225" s="40" t="str">
        <f t="shared" si="10"/>
        <v>000 0701 0000000 000 212</v>
      </c>
      <c r="E225" s="43">
        <v>12000</v>
      </c>
      <c r="F225" s="43">
        <v>5000</v>
      </c>
      <c r="G225" s="43">
        <f t="shared" si="11"/>
        <v>7000</v>
      </c>
    </row>
    <row r="226" spans="1:7" ht="37.5">
      <c r="A226" s="38" t="s">
        <v>553</v>
      </c>
      <c r="B226" s="39">
        <v>200</v>
      </c>
      <c r="C226" s="39" t="s">
        <v>806</v>
      </c>
      <c r="D226" s="40" t="str">
        <f t="shared" si="10"/>
        <v>000 0701 0000000 000 213</v>
      </c>
      <c r="E226" s="43">
        <v>3019173.5</v>
      </c>
      <c r="F226" s="43">
        <v>1231492.85</v>
      </c>
      <c r="G226" s="43">
        <f t="shared" si="11"/>
        <v>1787680.65</v>
      </c>
    </row>
    <row r="227" spans="1:7" ht="18.75">
      <c r="A227" s="38" t="s">
        <v>555</v>
      </c>
      <c r="B227" s="39">
        <v>200</v>
      </c>
      <c r="C227" s="39" t="s">
        <v>807</v>
      </c>
      <c r="D227" s="40" t="str">
        <f t="shared" si="10"/>
        <v>000 0701 0000000 000 220</v>
      </c>
      <c r="E227" s="43">
        <v>73007944.2</v>
      </c>
      <c r="F227" s="43">
        <v>52958439.5</v>
      </c>
      <c r="G227" s="43">
        <f t="shared" si="11"/>
        <v>20049504.700000003</v>
      </c>
    </row>
    <row r="228" spans="1:7" ht="18.75">
      <c r="A228" s="38" t="s">
        <v>557</v>
      </c>
      <c r="B228" s="39">
        <v>200</v>
      </c>
      <c r="C228" s="39" t="s">
        <v>808</v>
      </c>
      <c r="D228" s="40" t="str">
        <f t="shared" si="10"/>
        <v>000 0701 0000000 000 221</v>
      </c>
      <c r="E228" s="43">
        <v>34018.89</v>
      </c>
      <c r="F228" s="43">
        <v>14674.84</v>
      </c>
      <c r="G228" s="43">
        <f t="shared" si="11"/>
        <v>19344.05</v>
      </c>
    </row>
    <row r="229" spans="1:7" ht="18.75">
      <c r="A229" s="38" t="s">
        <v>559</v>
      </c>
      <c r="B229" s="39">
        <v>200</v>
      </c>
      <c r="C229" s="39" t="s">
        <v>809</v>
      </c>
      <c r="D229" s="40" t="str">
        <f t="shared" si="10"/>
        <v>000 0701 0000000 000 222</v>
      </c>
      <c r="E229" s="43">
        <v>4700</v>
      </c>
      <c r="F229" s="43">
        <v>0</v>
      </c>
      <c r="G229" s="43">
        <f t="shared" si="11"/>
        <v>4700</v>
      </c>
    </row>
    <row r="230" spans="1:7" ht="18.75">
      <c r="A230" s="38" t="s">
        <v>561</v>
      </c>
      <c r="B230" s="39">
        <v>200</v>
      </c>
      <c r="C230" s="39" t="s">
        <v>810</v>
      </c>
      <c r="D230" s="40" t="str">
        <f t="shared" si="10"/>
        <v>000 0701 0000000 000 223</v>
      </c>
      <c r="E230" s="43">
        <v>1662100</v>
      </c>
      <c r="F230" s="43">
        <v>366103.43</v>
      </c>
      <c r="G230" s="43">
        <f t="shared" si="11"/>
        <v>1295996.57</v>
      </c>
    </row>
    <row r="231" spans="1:7" ht="37.5">
      <c r="A231" s="38" t="s">
        <v>565</v>
      </c>
      <c r="B231" s="39">
        <v>200</v>
      </c>
      <c r="C231" s="39" t="s">
        <v>811</v>
      </c>
      <c r="D231" s="40" t="str">
        <f t="shared" si="10"/>
        <v>000 0701 0000000 000 225</v>
      </c>
      <c r="E231" s="43">
        <v>67817975.63</v>
      </c>
      <c r="F231" s="43">
        <v>50601755.75</v>
      </c>
      <c r="G231" s="43">
        <f t="shared" si="11"/>
        <v>17216219.879999995</v>
      </c>
    </row>
    <row r="232" spans="1:7" ht="18.75">
      <c r="A232" s="38" t="s">
        <v>567</v>
      </c>
      <c r="B232" s="39">
        <v>200</v>
      </c>
      <c r="C232" s="39" t="s">
        <v>812</v>
      </c>
      <c r="D232" s="40" t="str">
        <f t="shared" si="10"/>
        <v>000 0701 0000000 000 226</v>
      </c>
      <c r="E232" s="43">
        <v>3489149.68</v>
      </c>
      <c r="F232" s="43">
        <v>1975905.48</v>
      </c>
      <c r="G232" s="43">
        <f t="shared" si="11"/>
        <v>1513244.2000000002</v>
      </c>
    </row>
    <row r="233" spans="1:7" ht="56.25">
      <c r="A233" s="38" t="s">
        <v>569</v>
      </c>
      <c r="B233" s="39">
        <v>200</v>
      </c>
      <c r="C233" s="39" t="s">
        <v>813</v>
      </c>
      <c r="D233" s="40" t="str">
        <f t="shared" si="10"/>
        <v>000 0701 0000000 000 240</v>
      </c>
      <c r="E233" s="43">
        <v>277072783.24</v>
      </c>
      <c r="F233" s="43">
        <v>158903248.88</v>
      </c>
      <c r="G233" s="43">
        <f t="shared" si="11"/>
        <v>118169534.36000001</v>
      </c>
    </row>
    <row r="234" spans="1:7" ht="93.75">
      <c r="A234" s="38" t="s">
        <v>570</v>
      </c>
      <c r="B234" s="39">
        <v>200</v>
      </c>
      <c r="C234" s="39" t="s">
        <v>814</v>
      </c>
      <c r="D234" s="40" t="str">
        <f t="shared" si="10"/>
        <v>000 0701 0000000 000 241</v>
      </c>
      <c r="E234" s="43">
        <v>277072783.24</v>
      </c>
      <c r="F234" s="43">
        <v>158903248.88</v>
      </c>
      <c r="G234" s="43">
        <f t="shared" si="11"/>
        <v>118169534.36000001</v>
      </c>
    </row>
    <row r="235" spans="1:7" ht="18.75">
      <c r="A235" s="38" t="s">
        <v>573</v>
      </c>
      <c r="B235" s="39">
        <v>200</v>
      </c>
      <c r="C235" s="39" t="s">
        <v>815</v>
      </c>
      <c r="D235" s="40" t="str">
        <f t="shared" si="10"/>
        <v>000 0701 0000000 000 290</v>
      </c>
      <c r="E235" s="43">
        <v>5794.57</v>
      </c>
      <c r="F235" s="43">
        <v>2194.57</v>
      </c>
      <c r="G235" s="43">
        <f t="shared" si="11"/>
        <v>3599.9999999999995</v>
      </c>
    </row>
    <row r="236" spans="1:7" ht="37.5">
      <c r="A236" s="38" t="s">
        <v>575</v>
      </c>
      <c r="B236" s="39">
        <v>200</v>
      </c>
      <c r="C236" s="39" t="s">
        <v>816</v>
      </c>
      <c r="D236" s="40" t="str">
        <f t="shared" si="10"/>
        <v>000 0701 0000000 000 300</v>
      </c>
      <c r="E236" s="43">
        <v>251610136.81</v>
      </c>
      <c r="F236" s="43">
        <v>67134355.1</v>
      </c>
      <c r="G236" s="43">
        <f t="shared" si="11"/>
        <v>184475781.71</v>
      </c>
    </row>
    <row r="237" spans="1:7" ht="37.5">
      <c r="A237" s="38" t="s">
        <v>577</v>
      </c>
      <c r="B237" s="39">
        <v>200</v>
      </c>
      <c r="C237" s="39" t="s">
        <v>817</v>
      </c>
      <c r="D237" s="40" t="str">
        <f t="shared" si="10"/>
        <v>000 0701 0000000 000 310</v>
      </c>
      <c r="E237" s="43">
        <v>250038299.72</v>
      </c>
      <c r="F237" s="43">
        <v>66548989.83</v>
      </c>
      <c r="G237" s="43">
        <f t="shared" si="11"/>
        <v>183489309.89</v>
      </c>
    </row>
    <row r="238" spans="1:7" ht="37.5">
      <c r="A238" s="38" t="s">
        <v>579</v>
      </c>
      <c r="B238" s="39">
        <v>200</v>
      </c>
      <c r="C238" s="39" t="s">
        <v>818</v>
      </c>
      <c r="D238" s="40" t="str">
        <f t="shared" si="10"/>
        <v>000 0701 0000000 000 340</v>
      </c>
      <c r="E238" s="43">
        <v>1571837.09</v>
      </c>
      <c r="F238" s="43">
        <v>585365.27</v>
      </c>
      <c r="G238" s="43">
        <f t="shared" si="11"/>
        <v>986471.8200000001</v>
      </c>
    </row>
    <row r="239" spans="1:7" ht="18.75">
      <c r="A239" s="38" t="s">
        <v>819</v>
      </c>
      <c r="B239" s="39">
        <v>200</v>
      </c>
      <c r="C239" s="39" t="s">
        <v>820</v>
      </c>
      <c r="D239" s="40" t="str">
        <f t="shared" si="10"/>
        <v>000 0702 0000000 000 000</v>
      </c>
      <c r="E239" s="43">
        <v>870064373.77</v>
      </c>
      <c r="F239" s="43">
        <v>355752611</v>
      </c>
      <c r="G239" s="43">
        <f t="shared" si="11"/>
        <v>514311762.77</v>
      </c>
    </row>
    <row r="240" spans="1:7" ht="18.75">
      <c r="A240" s="38" t="s">
        <v>545</v>
      </c>
      <c r="B240" s="39">
        <v>200</v>
      </c>
      <c r="C240" s="39" t="s">
        <v>821</v>
      </c>
      <c r="D240" s="40" t="str">
        <f t="shared" si="10"/>
        <v>000 0702 0000000 000 200</v>
      </c>
      <c r="E240" s="43">
        <v>651570719.82</v>
      </c>
      <c r="F240" s="43">
        <v>334454563.54</v>
      </c>
      <c r="G240" s="43">
        <f t="shared" si="11"/>
        <v>317116156.28000003</v>
      </c>
    </row>
    <row r="241" spans="1:7" ht="56.25">
      <c r="A241" s="38" t="s">
        <v>547</v>
      </c>
      <c r="B241" s="39">
        <v>200</v>
      </c>
      <c r="C241" s="39" t="s">
        <v>822</v>
      </c>
      <c r="D241" s="40" t="str">
        <f t="shared" si="10"/>
        <v>000 0702 0000000 000 210</v>
      </c>
      <c r="E241" s="43">
        <v>125041809.19</v>
      </c>
      <c r="F241" s="43">
        <v>59492048.01</v>
      </c>
      <c r="G241" s="43">
        <f t="shared" si="11"/>
        <v>65549761.18</v>
      </c>
    </row>
    <row r="242" spans="1:7" ht="18.75">
      <c r="A242" s="38" t="s">
        <v>549</v>
      </c>
      <c r="B242" s="39">
        <v>200</v>
      </c>
      <c r="C242" s="39" t="s">
        <v>823</v>
      </c>
      <c r="D242" s="40" t="str">
        <f t="shared" si="10"/>
        <v>000 0702 0000000 000 211</v>
      </c>
      <c r="E242" s="43">
        <v>95854908.12</v>
      </c>
      <c r="F242" s="43">
        <v>47965968.92</v>
      </c>
      <c r="G242" s="43">
        <f t="shared" si="11"/>
        <v>47888939.2</v>
      </c>
    </row>
    <row r="243" spans="1:7" ht="18.75">
      <c r="A243" s="38" t="s">
        <v>551</v>
      </c>
      <c r="B243" s="39">
        <v>200</v>
      </c>
      <c r="C243" s="39" t="s">
        <v>824</v>
      </c>
      <c r="D243" s="40" t="str">
        <f t="shared" si="10"/>
        <v>000 0702 0000000 000 212</v>
      </c>
      <c r="E243" s="43">
        <v>232940</v>
      </c>
      <c r="F243" s="43">
        <v>93048.39</v>
      </c>
      <c r="G243" s="43">
        <f t="shared" si="11"/>
        <v>139891.61</v>
      </c>
    </row>
    <row r="244" spans="1:7" ht="37.5">
      <c r="A244" s="38" t="s">
        <v>553</v>
      </c>
      <c r="B244" s="39">
        <v>200</v>
      </c>
      <c r="C244" s="39" t="s">
        <v>825</v>
      </c>
      <c r="D244" s="40" t="str">
        <f t="shared" si="10"/>
        <v>000 0702 0000000 000 213</v>
      </c>
      <c r="E244" s="43">
        <v>28953961.07</v>
      </c>
      <c r="F244" s="43">
        <v>11433030.7</v>
      </c>
      <c r="G244" s="43">
        <f t="shared" si="11"/>
        <v>17520930.37</v>
      </c>
    </row>
    <row r="245" spans="1:7" ht="18.75">
      <c r="A245" s="38" t="s">
        <v>555</v>
      </c>
      <c r="B245" s="39">
        <v>200</v>
      </c>
      <c r="C245" s="39" t="s">
        <v>826</v>
      </c>
      <c r="D245" s="40" t="str">
        <f t="shared" si="10"/>
        <v>000 0702 0000000 000 220</v>
      </c>
      <c r="E245" s="43">
        <v>63671039.41</v>
      </c>
      <c r="F245" s="43">
        <v>21010100.01</v>
      </c>
      <c r="G245" s="43">
        <f t="shared" si="11"/>
        <v>42660939.39999999</v>
      </c>
    </row>
    <row r="246" spans="1:7" ht="18.75">
      <c r="A246" s="38" t="s">
        <v>557</v>
      </c>
      <c r="B246" s="39">
        <v>200</v>
      </c>
      <c r="C246" s="39" t="s">
        <v>827</v>
      </c>
      <c r="D246" s="40" t="str">
        <f t="shared" si="10"/>
        <v>000 0702 0000000 000 221</v>
      </c>
      <c r="E246" s="43">
        <v>867294.34</v>
      </c>
      <c r="F246" s="43">
        <v>205577.5</v>
      </c>
      <c r="G246" s="43">
        <f t="shared" si="11"/>
        <v>661716.84</v>
      </c>
    </row>
    <row r="247" spans="1:7" ht="18.75">
      <c r="A247" s="38" t="s">
        <v>559</v>
      </c>
      <c r="B247" s="39">
        <v>200</v>
      </c>
      <c r="C247" s="39" t="s">
        <v>828</v>
      </c>
      <c r="D247" s="40" t="str">
        <f aca="true" t="shared" si="12" ref="D247:D305">IF(OR(LEFT(C247,5)="000 9",LEFT(C247,5)="000 7"),"X",C247)</f>
        <v>000 0702 0000000 000 222</v>
      </c>
      <c r="E247" s="43">
        <v>116555.69</v>
      </c>
      <c r="F247" s="43">
        <v>47560</v>
      </c>
      <c r="G247" s="43">
        <f t="shared" si="11"/>
        <v>68995.69</v>
      </c>
    </row>
    <row r="248" spans="1:7" ht="18.75">
      <c r="A248" s="38" t="s">
        <v>561</v>
      </c>
      <c r="B248" s="39">
        <v>200</v>
      </c>
      <c r="C248" s="39" t="s">
        <v>829</v>
      </c>
      <c r="D248" s="40" t="str">
        <f t="shared" si="12"/>
        <v>000 0702 0000000 000 223</v>
      </c>
      <c r="E248" s="43">
        <v>25415243.08</v>
      </c>
      <c r="F248" s="43">
        <v>13292753.08</v>
      </c>
      <c r="G248" s="43">
        <f aca="true" t="shared" si="13" ref="G248:G306">E248-F248</f>
        <v>12122489.999999998</v>
      </c>
    </row>
    <row r="249" spans="1:7" ht="37.5">
      <c r="A249" s="38" t="s">
        <v>563</v>
      </c>
      <c r="B249" s="39">
        <v>200</v>
      </c>
      <c r="C249" s="39" t="s">
        <v>830</v>
      </c>
      <c r="D249" s="40" t="str">
        <f t="shared" si="12"/>
        <v>000 0702 0000000 000 224</v>
      </c>
      <c r="E249" s="43">
        <v>8000</v>
      </c>
      <c r="F249" s="43">
        <v>2000</v>
      </c>
      <c r="G249" s="43">
        <f t="shared" si="13"/>
        <v>6000</v>
      </c>
    </row>
    <row r="250" spans="1:7" ht="37.5">
      <c r="A250" s="38" t="s">
        <v>565</v>
      </c>
      <c r="B250" s="39">
        <v>200</v>
      </c>
      <c r="C250" s="39" t="s">
        <v>831</v>
      </c>
      <c r="D250" s="40" t="str">
        <f t="shared" si="12"/>
        <v>000 0702 0000000 000 225</v>
      </c>
      <c r="E250" s="43">
        <v>29219210.05</v>
      </c>
      <c r="F250" s="43">
        <v>6272560.75</v>
      </c>
      <c r="G250" s="43">
        <f t="shared" si="13"/>
        <v>22946649.3</v>
      </c>
    </row>
    <row r="251" spans="1:7" ht="18.75">
      <c r="A251" s="38" t="s">
        <v>567</v>
      </c>
      <c r="B251" s="39">
        <v>200</v>
      </c>
      <c r="C251" s="39" t="s">
        <v>832</v>
      </c>
      <c r="D251" s="40" t="str">
        <f t="shared" si="12"/>
        <v>000 0702 0000000 000 226</v>
      </c>
      <c r="E251" s="43">
        <v>8044736.25</v>
      </c>
      <c r="F251" s="43">
        <v>1189648.68</v>
      </c>
      <c r="G251" s="43">
        <f t="shared" si="13"/>
        <v>6855087.57</v>
      </c>
    </row>
    <row r="252" spans="1:7" ht="56.25">
      <c r="A252" s="38" t="s">
        <v>569</v>
      </c>
      <c r="B252" s="39">
        <v>200</v>
      </c>
      <c r="C252" s="39" t="s">
        <v>833</v>
      </c>
      <c r="D252" s="40" t="str">
        <f t="shared" si="12"/>
        <v>000 0702 0000000 000 240</v>
      </c>
      <c r="E252" s="43">
        <v>462694716.52</v>
      </c>
      <c r="F252" s="43">
        <v>253914691.62</v>
      </c>
      <c r="G252" s="43">
        <f t="shared" si="13"/>
        <v>208780024.89999998</v>
      </c>
    </row>
    <row r="253" spans="1:7" ht="93.75">
      <c r="A253" s="38" t="s">
        <v>570</v>
      </c>
      <c r="B253" s="39">
        <v>200</v>
      </c>
      <c r="C253" s="39" t="s">
        <v>834</v>
      </c>
      <c r="D253" s="40" t="str">
        <f t="shared" si="12"/>
        <v>000 0702 0000000 000 241</v>
      </c>
      <c r="E253" s="43">
        <v>449030547.52</v>
      </c>
      <c r="F253" s="43">
        <v>247712191.62</v>
      </c>
      <c r="G253" s="43">
        <f t="shared" si="13"/>
        <v>201318355.89999998</v>
      </c>
    </row>
    <row r="254" spans="1:7" ht="131.25">
      <c r="A254" s="38" t="s">
        <v>668</v>
      </c>
      <c r="B254" s="39">
        <v>200</v>
      </c>
      <c r="C254" s="39" t="s">
        <v>835</v>
      </c>
      <c r="D254" s="40" t="str">
        <f t="shared" si="12"/>
        <v>000 0702 0000000 000 242</v>
      </c>
      <c r="E254" s="43">
        <v>13664169</v>
      </c>
      <c r="F254" s="43">
        <v>6202500</v>
      </c>
      <c r="G254" s="43">
        <f t="shared" si="13"/>
        <v>7461669</v>
      </c>
    </row>
    <row r="255" spans="1:7" ht="18.75">
      <c r="A255" s="38" t="s">
        <v>792</v>
      </c>
      <c r="B255" s="39">
        <v>200</v>
      </c>
      <c r="C255" s="39" t="s">
        <v>836</v>
      </c>
      <c r="D255" s="40" t="str">
        <f t="shared" si="12"/>
        <v>000 0702 0000000 000 260</v>
      </c>
      <c r="E255" s="43">
        <v>45000</v>
      </c>
      <c r="F255" s="43">
        <v>27467</v>
      </c>
      <c r="G255" s="43">
        <f t="shared" si="13"/>
        <v>17533</v>
      </c>
    </row>
    <row r="256" spans="1:7" ht="37.5">
      <c r="A256" s="38" t="s">
        <v>794</v>
      </c>
      <c r="B256" s="39">
        <v>200</v>
      </c>
      <c r="C256" s="39" t="s">
        <v>837</v>
      </c>
      <c r="D256" s="40" t="str">
        <f t="shared" si="12"/>
        <v>000 0702 0000000 000 262</v>
      </c>
      <c r="E256" s="43">
        <v>45000</v>
      </c>
      <c r="F256" s="43">
        <v>27467</v>
      </c>
      <c r="G256" s="43">
        <f t="shared" si="13"/>
        <v>17533</v>
      </c>
    </row>
    <row r="257" spans="1:7" ht="18.75">
      <c r="A257" s="38" t="s">
        <v>573</v>
      </c>
      <c r="B257" s="39">
        <v>200</v>
      </c>
      <c r="C257" s="39" t="s">
        <v>838</v>
      </c>
      <c r="D257" s="40" t="str">
        <f t="shared" si="12"/>
        <v>000 0702 0000000 000 290</v>
      </c>
      <c r="E257" s="43">
        <v>118154.7</v>
      </c>
      <c r="F257" s="43">
        <v>10256.9</v>
      </c>
      <c r="G257" s="43">
        <f t="shared" si="13"/>
        <v>107897.8</v>
      </c>
    </row>
    <row r="258" spans="1:7" ht="37.5">
      <c r="A258" s="38" t="s">
        <v>575</v>
      </c>
      <c r="B258" s="39">
        <v>200</v>
      </c>
      <c r="C258" s="39" t="s">
        <v>839</v>
      </c>
      <c r="D258" s="40" t="str">
        <f t="shared" si="12"/>
        <v>000 0702 0000000 000 300</v>
      </c>
      <c r="E258" s="43">
        <v>218493653.95</v>
      </c>
      <c r="F258" s="43">
        <v>21298047.46</v>
      </c>
      <c r="G258" s="43">
        <f t="shared" si="13"/>
        <v>197195606.48999998</v>
      </c>
    </row>
    <row r="259" spans="1:7" ht="37.5">
      <c r="A259" s="38" t="s">
        <v>577</v>
      </c>
      <c r="B259" s="39">
        <v>200</v>
      </c>
      <c r="C259" s="39" t="s">
        <v>840</v>
      </c>
      <c r="D259" s="40" t="str">
        <f t="shared" si="12"/>
        <v>000 0702 0000000 000 310</v>
      </c>
      <c r="E259" s="43">
        <v>206089808.33</v>
      </c>
      <c r="F259" s="43">
        <v>15065698.68</v>
      </c>
      <c r="G259" s="43">
        <f t="shared" si="13"/>
        <v>191024109.65</v>
      </c>
    </row>
    <row r="260" spans="1:7" ht="37.5">
      <c r="A260" s="38" t="s">
        <v>579</v>
      </c>
      <c r="B260" s="39">
        <v>200</v>
      </c>
      <c r="C260" s="39" t="s">
        <v>841</v>
      </c>
      <c r="D260" s="40" t="str">
        <f t="shared" si="12"/>
        <v>000 0702 0000000 000 340</v>
      </c>
      <c r="E260" s="43">
        <v>12403845.62</v>
      </c>
      <c r="F260" s="43">
        <v>6232348.78</v>
      </c>
      <c r="G260" s="43">
        <f t="shared" si="13"/>
        <v>6171496.839999999</v>
      </c>
    </row>
    <row r="261" spans="1:7" ht="37.5">
      <c r="A261" s="38" t="s">
        <v>842</v>
      </c>
      <c r="B261" s="39">
        <v>200</v>
      </c>
      <c r="C261" s="39" t="s">
        <v>843</v>
      </c>
      <c r="D261" s="40" t="str">
        <f t="shared" si="12"/>
        <v>000 0707 0000000 000 000</v>
      </c>
      <c r="E261" s="43">
        <v>1037080</v>
      </c>
      <c r="F261" s="43">
        <v>278813.03</v>
      </c>
      <c r="G261" s="43">
        <f t="shared" si="13"/>
        <v>758266.97</v>
      </c>
    </row>
    <row r="262" spans="1:7" ht="18.75">
      <c r="A262" s="38" t="s">
        <v>545</v>
      </c>
      <c r="B262" s="39">
        <v>200</v>
      </c>
      <c r="C262" s="39" t="s">
        <v>844</v>
      </c>
      <c r="D262" s="40" t="str">
        <f t="shared" si="12"/>
        <v>000 0707 0000000 000 200</v>
      </c>
      <c r="E262" s="43">
        <v>919300</v>
      </c>
      <c r="F262" s="43">
        <v>176133.03</v>
      </c>
      <c r="G262" s="43">
        <f t="shared" si="13"/>
        <v>743166.97</v>
      </c>
    </row>
    <row r="263" spans="1:7" ht="18.75">
      <c r="A263" s="38" t="s">
        <v>555</v>
      </c>
      <c r="B263" s="39">
        <v>200</v>
      </c>
      <c r="C263" s="39" t="s">
        <v>845</v>
      </c>
      <c r="D263" s="40" t="str">
        <f t="shared" si="12"/>
        <v>000 0707 0000000 000 220</v>
      </c>
      <c r="E263" s="43">
        <v>426246</v>
      </c>
      <c r="F263" s="43">
        <v>94080</v>
      </c>
      <c r="G263" s="43">
        <f t="shared" si="13"/>
        <v>332166</v>
      </c>
    </row>
    <row r="264" spans="1:7" ht="18.75">
      <c r="A264" s="38" t="s">
        <v>559</v>
      </c>
      <c r="B264" s="39">
        <v>200</v>
      </c>
      <c r="C264" s="39" t="s">
        <v>846</v>
      </c>
      <c r="D264" s="40" t="str">
        <f t="shared" si="12"/>
        <v>000 0707 0000000 000 222</v>
      </c>
      <c r="E264" s="43">
        <v>123600</v>
      </c>
      <c r="F264" s="43">
        <v>7900</v>
      </c>
      <c r="G264" s="43">
        <f t="shared" si="13"/>
        <v>115700</v>
      </c>
    </row>
    <row r="265" spans="1:7" ht="37.5">
      <c r="A265" s="38" t="s">
        <v>563</v>
      </c>
      <c r="B265" s="39">
        <v>200</v>
      </c>
      <c r="C265" s="39" t="s">
        <v>847</v>
      </c>
      <c r="D265" s="40" t="str">
        <f t="shared" si="12"/>
        <v>000 0707 0000000 000 224</v>
      </c>
      <c r="E265" s="43">
        <v>34000</v>
      </c>
      <c r="F265" s="43">
        <v>19800</v>
      </c>
      <c r="G265" s="43">
        <f t="shared" si="13"/>
        <v>14200</v>
      </c>
    </row>
    <row r="266" spans="1:7" ht="18.75">
      <c r="A266" s="38" t="s">
        <v>567</v>
      </c>
      <c r="B266" s="39">
        <v>200</v>
      </c>
      <c r="C266" s="39" t="s">
        <v>848</v>
      </c>
      <c r="D266" s="40" t="str">
        <f t="shared" si="12"/>
        <v>000 0707 0000000 000 226</v>
      </c>
      <c r="E266" s="43">
        <v>268646</v>
      </c>
      <c r="F266" s="43">
        <v>66380</v>
      </c>
      <c r="G266" s="43">
        <f t="shared" si="13"/>
        <v>202266</v>
      </c>
    </row>
    <row r="267" spans="1:7" ht="18.75">
      <c r="A267" s="38" t="s">
        <v>573</v>
      </c>
      <c r="B267" s="39">
        <v>200</v>
      </c>
      <c r="C267" s="39" t="s">
        <v>98</v>
      </c>
      <c r="D267" s="40" t="str">
        <f t="shared" si="12"/>
        <v>000 0707 0000000 000 290</v>
      </c>
      <c r="E267" s="43">
        <v>493054</v>
      </c>
      <c r="F267" s="43">
        <v>82053.03</v>
      </c>
      <c r="G267" s="43">
        <f t="shared" si="13"/>
        <v>411000.97</v>
      </c>
    </row>
    <row r="268" spans="1:7" ht="37.5">
      <c r="A268" s="38" t="s">
        <v>575</v>
      </c>
      <c r="B268" s="39">
        <v>200</v>
      </c>
      <c r="C268" s="39" t="s">
        <v>99</v>
      </c>
      <c r="D268" s="40" t="str">
        <f t="shared" si="12"/>
        <v>000 0707 0000000 000 300</v>
      </c>
      <c r="E268" s="43">
        <v>117780</v>
      </c>
      <c r="F268" s="43">
        <v>102680</v>
      </c>
      <c r="G268" s="43">
        <f t="shared" si="13"/>
        <v>15100</v>
      </c>
    </row>
    <row r="269" spans="1:7" ht="37.5">
      <c r="A269" s="38" t="s">
        <v>577</v>
      </c>
      <c r="B269" s="39">
        <v>200</v>
      </c>
      <c r="C269" s="39" t="s">
        <v>100</v>
      </c>
      <c r="D269" s="40" t="str">
        <f t="shared" si="12"/>
        <v>000 0707 0000000 000 310</v>
      </c>
      <c r="E269" s="43">
        <v>99980</v>
      </c>
      <c r="F269" s="43">
        <v>99980</v>
      </c>
      <c r="G269" s="43">
        <f t="shared" si="13"/>
        <v>0</v>
      </c>
    </row>
    <row r="270" spans="1:7" ht="37.5">
      <c r="A270" s="38" t="s">
        <v>579</v>
      </c>
      <c r="B270" s="39">
        <v>200</v>
      </c>
      <c r="C270" s="39" t="s">
        <v>101</v>
      </c>
      <c r="D270" s="40" t="str">
        <f t="shared" si="12"/>
        <v>000 0707 0000000 000 340</v>
      </c>
      <c r="E270" s="43">
        <v>17800</v>
      </c>
      <c r="F270" s="43">
        <v>2700</v>
      </c>
      <c r="G270" s="43">
        <f t="shared" si="13"/>
        <v>15100</v>
      </c>
    </row>
    <row r="271" spans="1:7" ht="37.5">
      <c r="A271" s="38" t="s">
        <v>102</v>
      </c>
      <c r="B271" s="39">
        <v>200</v>
      </c>
      <c r="C271" s="39" t="s">
        <v>103</v>
      </c>
      <c r="D271" s="40" t="str">
        <f t="shared" si="12"/>
        <v>000 0709 0000000 000 000</v>
      </c>
      <c r="E271" s="43">
        <v>28654981.37</v>
      </c>
      <c r="F271" s="43">
        <v>5548855.42</v>
      </c>
      <c r="G271" s="43">
        <f t="shared" si="13"/>
        <v>23106125.950000003</v>
      </c>
    </row>
    <row r="272" spans="1:7" ht="18.75">
      <c r="A272" s="38" t="s">
        <v>545</v>
      </c>
      <c r="B272" s="39">
        <v>200</v>
      </c>
      <c r="C272" s="39" t="s">
        <v>104</v>
      </c>
      <c r="D272" s="40" t="str">
        <f t="shared" si="12"/>
        <v>000 0709 0000000 000 200</v>
      </c>
      <c r="E272" s="43">
        <v>20700043.1</v>
      </c>
      <c r="F272" s="43">
        <v>5097892.54</v>
      </c>
      <c r="G272" s="43">
        <f t="shared" si="13"/>
        <v>15602150.560000002</v>
      </c>
    </row>
    <row r="273" spans="1:7" ht="56.25">
      <c r="A273" s="38" t="s">
        <v>547</v>
      </c>
      <c r="B273" s="39">
        <v>200</v>
      </c>
      <c r="C273" s="39" t="s">
        <v>105</v>
      </c>
      <c r="D273" s="40" t="str">
        <f t="shared" si="12"/>
        <v>000 0709 0000000 000 210</v>
      </c>
      <c r="E273" s="43">
        <v>8351286</v>
      </c>
      <c r="F273" s="43">
        <v>3730322.3</v>
      </c>
      <c r="G273" s="43">
        <f t="shared" si="13"/>
        <v>4620963.7</v>
      </c>
    </row>
    <row r="274" spans="1:7" ht="18.75">
      <c r="A274" s="38" t="s">
        <v>549</v>
      </c>
      <c r="B274" s="39">
        <v>200</v>
      </c>
      <c r="C274" s="39" t="s">
        <v>106</v>
      </c>
      <c r="D274" s="40" t="str">
        <f t="shared" si="12"/>
        <v>000 0709 0000000 000 211</v>
      </c>
      <c r="E274" s="43">
        <v>6408660.05</v>
      </c>
      <c r="F274" s="43">
        <v>3006409.72</v>
      </c>
      <c r="G274" s="43">
        <f t="shared" si="13"/>
        <v>3402250.3299999996</v>
      </c>
    </row>
    <row r="275" spans="1:7" ht="18.75">
      <c r="A275" s="38" t="s">
        <v>551</v>
      </c>
      <c r="B275" s="39">
        <v>200</v>
      </c>
      <c r="C275" s="39" t="s">
        <v>107</v>
      </c>
      <c r="D275" s="40" t="str">
        <f t="shared" si="12"/>
        <v>000 0709 0000000 000 212</v>
      </c>
      <c r="E275" s="43">
        <v>7200</v>
      </c>
      <c r="F275" s="43">
        <v>3000</v>
      </c>
      <c r="G275" s="43">
        <f t="shared" si="13"/>
        <v>4200</v>
      </c>
    </row>
    <row r="276" spans="1:7" ht="37.5">
      <c r="A276" s="38" t="s">
        <v>553</v>
      </c>
      <c r="B276" s="39">
        <v>200</v>
      </c>
      <c r="C276" s="39" t="s">
        <v>108</v>
      </c>
      <c r="D276" s="40" t="str">
        <f t="shared" si="12"/>
        <v>000 0709 0000000 000 213</v>
      </c>
      <c r="E276" s="43">
        <v>1935425.95</v>
      </c>
      <c r="F276" s="43">
        <v>720912.58</v>
      </c>
      <c r="G276" s="43">
        <f t="shared" si="13"/>
        <v>1214513.37</v>
      </c>
    </row>
    <row r="277" spans="1:7" ht="18.75">
      <c r="A277" s="38" t="s">
        <v>555</v>
      </c>
      <c r="B277" s="39">
        <v>200</v>
      </c>
      <c r="C277" s="39" t="s">
        <v>109</v>
      </c>
      <c r="D277" s="40" t="str">
        <f t="shared" si="12"/>
        <v>000 0709 0000000 000 220</v>
      </c>
      <c r="E277" s="43">
        <v>10436124.17</v>
      </c>
      <c r="F277" s="43">
        <v>1072953.04</v>
      </c>
      <c r="G277" s="43">
        <f t="shared" si="13"/>
        <v>9363171.129999999</v>
      </c>
    </row>
    <row r="278" spans="1:7" ht="18.75">
      <c r="A278" s="38" t="s">
        <v>557</v>
      </c>
      <c r="B278" s="39">
        <v>200</v>
      </c>
      <c r="C278" s="39" t="s">
        <v>110</v>
      </c>
      <c r="D278" s="40" t="str">
        <f t="shared" si="12"/>
        <v>000 0709 0000000 000 221</v>
      </c>
      <c r="E278" s="43">
        <v>702799.22</v>
      </c>
      <c r="F278" s="43">
        <v>169928.18</v>
      </c>
      <c r="G278" s="43">
        <f t="shared" si="13"/>
        <v>532871.04</v>
      </c>
    </row>
    <row r="279" spans="1:7" ht="18.75">
      <c r="A279" s="38" t="s">
        <v>559</v>
      </c>
      <c r="B279" s="39">
        <v>200</v>
      </c>
      <c r="C279" s="39" t="s">
        <v>111</v>
      </c>
      <c r="D279" s="40" t="str">
        <f t="shared" si="12"/>
        <v>000 0709 0000000 000 222</v>
      </c>
      <c r="E279" s="43">
        <v>463700</v>
      </c>
      <c r="F279" s="43">
        <v>98030</v>
      </c>
      <c r="G279" s="43">
        <f t="shared" si="13"/>
        <v>365670</v>
      </c>
    </row>
    <row r="280" spans="1:7" ht="18.75">
      <c r="A280" s="38" t="s">
        <v>561</v>
      </c>
      <c r="B280" s="39">
        <v>200</v>
      </c>
      <c r="C280" s="39" t="s">
        <v>112</v>
      </c>
      <c r="D280" s="40" t="str">
        <f t="shared" si="12"/>
        <v>000 0709 0000000 000 223</v>
      </c>
      <c r="E280" s="43">
        <v>128900.02</v>
      </c>
      <c r="F280" s="43">
        <v>89969.86</v>
      </c>
      <c r="G280" s="43">
        <f t="shared" si="13"/>
        <v>38930.16</v>
      </c>
    </row>
    <row r="281" spans="1:7" ht="37.5">
      <c r="A281" s="38" t="s">
        <v>565</v>
      </c>
      <c r="B281" s="39">
        <v>200</v>
      </c>
      <c r="C281" s="39" t="s">
        <v>113</v>
      </c>
      <c r="D281" s="40" t="str">
        <f t="shared" si="12"/>
        <v>000 0709 0000000 000 225</v>
      </c>
      <c r="E281" s="43">
        <v>2925900.98</v>
      </c>
      <c r="F281" s="43">
        <v>238898.95</v>
      </c>
      <c r="G281" s="43">
        <f t="shared" si="13"/>
        <v>2687002.03</v>
      </c>
    </row>
    <row r="282" spans="1:7" ht="18.75">
      <c r="A282" s="38" t="s">
        <v>567</v>
      </c>
      <c r="B282" s="39">
        <v>200</v>
      </c>
      <c r="C282" s="39" t="s">
        <v>114</v>
      </c>
      <c r="D282" s="40" t="str">
        <f t="shared" si="12"/>
        <v>000 0709 0000000 000 226</v>
      </c>
      <c r="E282" s="43">
        <v>6214823.95</v>
      </c>
      <c r="F282" s="43">
        <v>476126.05</v>
      </c>
      <c r="G282" s="43">
        <f t="shared" si="13"/>
        <v>5738697.9</v>
      </c>
    </row>
    <row r="283" spans="1:7" ht="18.75">
      <c r="A283" s="38" t="s">
        <v>573</v>
      </c>
      <c r="B283" s="39">
        <v>200</v>
      </c>
      <c r="C283" s="39" t="s">
        <v>115</v>
      </c>
      <c r="D283" s="40" t="str">
        <f t="shared" si="12"/>
        <v>000 0709 0000000 000 290</v>
      </c>
      <c r="E283" s="43">
        <v>1912632.93</v>
      </c>
      <c r="F283" s="43">
        <v>294617.2</v>
      </c>
      <c r="G283" s="43">
        <f t="shared" si="13"/>
        <v>1618015.73</v>
      </c>
    </row>
    <row r="284" spans="1:7" ht="37.5">
      <c r="A284" s="38" t="s">
        <v>575</v>
      </c>
      <c r="B284" s="39">
        <v>200</v>
      </c>
      <c r="C284" s="39" t="s">
        <v>116</v>
      </c>
      <c r="D284" s="40" t="str">
        <f t="shared" si="12"/>
        <v>000 0709 0000000 000 300</v>
      </c>
      <c r="E284" s="43">
        <v>7954938.27</v>
      </c>
      <c r="F284" s="43">
        <v>450962.88</v>
      </c>
      <c r="G284" s="43">
        <f t="shared" si="13"/>
        <v>7503975.39</v>
      </c>
    </row>
    <row r="285" spans="1:7" ht="37.5">
      <c r="A285" s="38" t="s">
        <v>577</v>
      </c>
      <c r="B285" s="39">
        <v>200</v>
      </c>
      <c r="C285" s="39" t="s">
        <v>117</v>
      </c>
      <c r="D285" s="40" t="str">
        <f t="shared" si="12"/>
        <v>000 0709 0000000 000 310</v>
      </c>
      <c r="E285" s="43">
        <v>6325835.03</v>
      </c>
      <c r="F285" s="43">
        <v>143611</v>
      </c>
      <c r="G285" s="43">
        <f t="shared" si="13"/>
        <v>6182224.03</v>
      </c>
    </row>
    <row r="286" spans="1:7" ht="37.5">
      <c r="A286" s="38" t="s">
        <v>579</v>
      </c>
      <c r="B286" s="39">
        <v>200</v>
      </c>
      <c r="C286" s="39" t="s">
        <v>118</v>
      </c>
      <c r="D286" s="40" t="str">
        <f t="shared" si="12"/>
        <v>000 0709 0000000 000 340</v>
      </c>
      <c r="E286" s="43">
        <v>1629103.24</v>
      </c>
      <c r="F286" s="43">
        <v>307351.88</v>
      </c>
      <c r="G286" s="43">
        <f t="shared" si="13"/>
        <v>1321751.3599999999</v>
      </c>
    </row>
    <row r="287" spans="1:7" ht="37.5">
      <c r="A287" s="38" t="s">
        <v>119</v>
      </c>
      <c r="B287" s="39">
        <v>200</v>
      </c>
      <c r="C287" s="39" t="s">
        <v>120</v>
      </c>
      <c r="D287" s="40" t="str">
        <f t="shared" si="12"/>
        <v>000 0800 0000000 000 000</v>
      </c>
      <c r="E287" s="43">
        <v>33769411.12</v>
      </c>
      <c r="F287" s="43">
        <v>10643813.24</v>
      </c>
      <c r="G287" s="43">
        <f t="shared" si="13"/>
        <v>23125597.879999995</v>
      </c>
    </row>
    <row r="288" spans="1:7" ht="18.75">
      <c r="A288" s="38" t="s">
        <v>545</v>
      </c>
      <c r="B288" s="39">
        <v>200</v>
      </c>
      <c r="C288" s="39" t="s">
        <v>121</v>
      </c>
      <c r="D288" s="40" t="str">
        <f t="shared" si="12"/>
        <v>000 0800 0000000 000 200</v>
      </c>
      <c r="E288" s="43">
        <v>31082597.12</v>
      </c>
      <c r="F288" s="43">
        <v>10269853.66</v>
      </c>
      <c r="G288" s="43">
        <f t="shared" si="13"/>
        <v>20812743.46</v>
      </c>
    </row>
    <row r="289" spans="1:7" ht="56.25">
      <c r="A289" s="38" t="s">
        <v>547</v>
      </c>
      <c r="B289" s="39">
        <v>200</v>
      </c>
      <c r="C289" s="39" t="s">
        <v>122</v>
      </c>
      <c r="D289" s="40" t="str">
        <f t="shared" si="12"/>
        <v>000 0800 0000000 000 210</v>
      </c>
      <c r="E289" s="43">
        <v>13292679</v>
      </c>
      <c r="F289" s="43">
        <v>5488868.27</v>
      </c>
      <c r="G289" s="43">
        <f t="shared" si="13"/>
        <v>7803810.73</v>
      </c>
    </row>
    <row r="290" spans="1:7" ht="18.75">
      <c r="A290" s="38" t="s">
        <v>549</v>
      </c>
      <c r="B290" s="39">
        <v>200</v>
      </c>
      <c r="C290" s="39" t="s">
        <v>123</v>
      </c>
      <c r="D290" s="40" t="str">
        <f t="shared" si="12"/>
        <v>000 0800 0000000 000 211</v>
      </c>
      <c r="E290" s="43">
        <v>10209430.6</v>
      </c>
      <c r="F290" s="43">
        <v>4251182.6</v>
      </c>
      <c r="G290" s="43">
        <f t="shared" si="13"/>
        <v>5958248</v>
      </c>
    </row>
    <row r="291" spans="1:7" ht="37.5">
      <c r="A291" s="38" t="s">
        <v>553</v>
      </c>
      <c r="B291" s="39">
        <v>200</v>
      </c>
      <c r="C291" s="39" t="s">
        <v>124</v>
      </c>
      <c r="D291" s="40" t="str">
        <f t="shared" si="12"/>
        <v>000 0800 0000000 000 213</v>
      </c>
      <c r="E291" s="43">
        <v>3083248.4</v>
      </c>
      <c r="F291" s="43">
        <v>1237685.67</v>
      </c>
      <c r="G291" s="43">
        <f t="shared" si="13"/>
        <v>1845562.73</v>
      </c>
    </row>
    <row r="292" spans="1:7" ht="18.75">
      <c r="A292" s="38" t="s">
        <v>555</v>
      </c>
      <c r="B292" s="39">
        <v>200</v>
      </c>
      <c r="C292" s="39" t="s">
        <v>125</v>
      </c>
      <c r="D292" s="40" t="str">
        <f t="shared" si="12"/>
        <v>000 0800 0000000 000 220</v>
      </c>
      <c r="E292" s="43">
        <v>8123022.35</v>
      </c>
      <c r="F292" s="43">
        <v>2983549.81</v>
      </c>
      <c r="G292" s="43">
        <f t="shared" si="13"/>
        <v>5139472.539999999</v>
      </c>
    </row>
    <row r="293" spans="1:7" ht="18.75">
      <c r="A293" s="38" t="s">
        <v>557</v>
      </c>
      <c r="B293" s="39">
        <v>200</v>
      </c>
      <c r="C293" s="39" t="s">
        <v>126</v>
      </c>
      <c r="D293" s="40" t="str">
        <f t="shared" si="12"/>
        <v>000 0800 0000000 000 221</v>
      </c>
      <c r="E293" s="43">
        <v>281263.45</v>
      </c>
      <c r="F293" s="43">
        <v>137426.85</v>
      </c>
      <c r="G293" s="43">
        <f t="shared" si="13"/>
        <v>143836.6</v>
      </c>
    </row>
    <row r="294" spans="1:7" ht="18.75">
      <c r="A294" s="38" t="s">
        <v>559</v>
      </c>
      <c r="B294" s="39">
        <v>200</v>
      </c>
      <c r="C294" s="39" t="s">
        <v>127</v>
      </c>
      <c r="D294" s="40" t="str">
        <f t="shared" si="12"/>
        <v>000 0800 0000000 000 222</v>
      </c>
      <c r="E294" s="43">
        <v>271965.65</v>
      </c>
      <c r="F294" s="43">
        <v>173362.4</v>
      </c>
      <c r="G294" s="43">
        <f t="shared" si="13"/>
        <v>98603.25000000003</v>
      </c>
    </row>
    <row r="295" spans="1:7" ht="18.75">
      <c r="A295" s="38" t="s">
        <v>561</v>
      </c>
      <c r="B295" s="39">
        <v>200</v>
      </c>
      <c r="C295" s="39" t="s">
        <v>128</v>
      </c>
      <c r="D295" s="40" t="str">
        <f t="shared" si="12"/>
        <v>000 0800 0000000 000 223</v>
      </c>
      <c r="E295" s="43">
        <v>1060000</v>
      </c>
      <c r="F295" s="43">
        <v>530350.31</v>
      </c>
      <c r="G295" s="43">
        <f t="shared" si="13"/>
        <v>529649.69</v>
      </c>
    </row>
    <row r="296" spans="1:7" ht="37.5">
      <c r="A296" s="38" t="s">
        <v>563</v>
      </c>
      <c r="B296" s="39">
        <v>200</v>
      </c>
      <c r="C296" s="39" t="s">
        <v>129</v>
      </c>
      <c r="D296" s="40" t="str">
        <f t="shared" si="12"/>
        <v>000 0800 0000000 000 224</v>
      </c>
      <c r="E296" s="43">
        <v>162550</v>
      </c>
      <c r="F296" s="43">
        <v>136800</v>
      </c>
      <c r="G296" s="43">
        <f t="shared" si="13"/>
        <v>25750</v>
      </c>
    </row>
    <row r="297" spans="1:7" ht="37.5">
      <c r="A297" s="38" t="s">
        <v>565</v>
      </c>
      <c r="B297" s="39">
        <v>200</v>
      </c>
      <c r="C297" s="39" t="s">
        <v>130</v>
      </c>
      <c r="D297" s="40" t="str">
        <f t="shared" si="12"/>
        <v>000 0800 0000000 000 225</v>
      </c>
      <c r="E297" s="43">
        <v>3128015.55</v>
      </c>
      <c r="F297" s="43">
        <v>496880.38</v>
      </c>
      <c r="G297" s="43">
        <f t="shared" si="13"/>
        <v>2631135.17</v>
      </c>
    </row>
    <row r="298" spans="1:7" ht="18.75">
      <c r="A298" s="38" t="s">
        <v>567</v>
      </c>
      <c r="B298" s="39">
        <v>200</v>
      </c>
      <c r="C298" s="39" t="s">
        <v>131</v>
      </c>
      <c r="D298" s="40" t="str">
        <f t="shared" si="12"/>
        <v>000 0800 0000000 000 226</v>
      </c>
      <c r="E298" s="43">
        <v>3219227.7</v>
      </c>
      <c r="F298" s="43">
        <v>1508729.87</v>
      </c>
      <c r="G298" s="43">
        <f t="shared" si="13"/>
        <v>1710497.83</v>
      </c>
    </row>
    <row r="299" spans="1:7" ht="56.25">
      <c r="A299" s="38" t="s">
        <v>569</v>
      </c>
      <c r="B299" s="39">
        <v>200</v>
      </c>
      <c r="C299" s="39" t="s">
        <v>132</v>
      </c>
      <c r="D299" s="40" t="str">
        <f t="shared" si="12"/>
        <v>000 0800 0000000 000 240</v>
      </c>
      <c r="E299" s="43">
        <v>2400000</v>
      </c>
      <c r="F299" s="43">
        <v>0</v>
      </c>
      <c r="G299" s="43">
        <f t="shared" si="13"/>
        <v>2400000</v>
      </c>
    </row>
    <row r="300" spans="1:7" ht="93.75">
      <c r="A300" s="38" t="s">
        <v>570</v>
      </c>
      <c r="B300" s="39">
        <v>200</v>
      </c>
      <c r="C300" s="39" t="s">
        <v>133</v>
      </c>
      <c r="D300" s="40" t="str">
        <f t="shared" si="12"/>
        <v>000 0800 0000000 000 241</v>
      </c>
      <c r="E300" s="43">
        <v>2400000</v>
      </c>
      <c r="F300" s="43">
        <v>0</v>
      </c>
      <c r="G300" s="43">
        <f t="shared" si="13"/>
        <v>2400000</v>
      </c>
    </row>
    <row r="301" spans="1:7" ht="37.5">
      <c r="A301" s="38" t="s">
        <v>571</v>
      </c>
      <c r="B301" s="39">
        <v>200</v>
      </c>
      <c r="C301" s="39" t="s">
        <v>134</v>
      </c>
      <c r="D301" s="40" t="str">
        <f t="shared" si="12"/>
        <v>000 0800 0000000 000 250</v>
      </c>
      <c r="E301" s="43">
        <v>5745214.57</v>
      </c>
      <c r="F301" s="43">
        <v>1275685.99</v>
      </c>
      <c r="G301" s="43">
        <f t="shared" si="13"/>
        <v>4469528.58</v>
      </c>
    </row>
    <row r="302" spans="1:7" ht="75">
      <c r="A302" s="38" t="s">
        <v>572</v>
      </c>
      <c r="B302" s="39">
        <v>200</v>
      </c>
      <c r="C302" s="39" t="s">
        <v>135</v>
      </c>
      <c r="D302" s="40" t="str">
        <f t="shared" si="12"/>
        <v>000 0800 0000000 000 251</v>
      </c>
      <c r="E302" s="43">
        <v>5745214.57</v>
      </c>
      <c r="F302" s="43">
        <v>1275685.99</v>
      </c>
      <c r="G302" s="43">
        <f t="shared" si="13"/>
        <v>4469528.58</v>
      </c>
    </row>
    <row r="303" spans="1:7" ht="18.75">
      <c r="A303" s="38" t="s">
        <v>573</v>
      </c>
      <c r="B303" s="39">
        <v>200</v>
      </c>
      <c r="C303" s="39" t="s">
        <v>136</v>
      </c>
      <c r="D303" s="40" t="str">
        <f t="shared" si="12"/>
        <v>000 0800 0000000 000 290</v>
      </c>
      <c r="E303" s="43">
        <v>1521681.2</v>
      </c>
      <c r="F303" s="43">
        <v>521749.59</v>
      </c>
      <c r="G303" s="43">
        <f t="shared" si="13"/>
        <v>999931.6099999999</v>
      </c>
    </row>
    <row r="304" spans="1:7" ht="37.5">
      <c r="A304" s="38" t="s">
        <v>575</v>
      </c>
      <c r="B304" s="39">
        <v>200</v>
      </c>
      <c r="C304" s="39" t="s">
        <v>137</v>
      </c>
      <c r="D304" s="40" t="str">
        <f t="shared" si="12"/>
        <v>000 0800 0000000 000 300</v>
      </c>
      <c r="E304" s="43">
        <v>2686814</v>
      </c>
      <c r="F304" s="43">
        <v>373959.58</v>
      </c>
      <c r="G304" s="43">
        <f t="shared" si="13"/>
        <v>2312854.42</v>
      </c>
    </row>
    <row r="305" spans="1:7" ht="37.5">
      <c r="A305" s="38" t="s">
        <v>577</v>
      </c>
      <c r="B305" s="39">
        <v>200</v>
      </c>
      <c r="C305" s="39" t="s">
        <v>138</v>
      </c>
      <c r="D305" s="40" t="str">
        <f t="shared" si="12"/>
        <v>000 0800 0000000 000 310</v>
      </c>
      <c r="E305" s="43">
        <v>1986600</v>
      </c>
      <c r="F305" s="43">
        <v>104490</v>
      </c>
      <c r="G305" s="43">
        <f t="shared" si="13"/>
        <v>1882110</v>
      </c>
    </row>
    <row r="306" spans="1:7" ht="37.5">
      <c r="A306" s="38" t="s">
        <v>579</v>
      </c>
      <c r="B306" s="39">
        <v>200</v>
      </c>
      <c r="C306" s="39" t="s">
        <v>139</v>
      </c>
      <c r="D306" s="40" t="str">
        <f aca="true" t="shared" si="14" ref="D306:D365">IF(OR(LEFT(C306,5)="000 9",LEFT(C306,5)="000 7"),"X",C306)</f>
        <v>000 0800 0000000 000 340</v>
      </c>
      <c r="E306" s="43">
        <v>700214</v>
      </c>
      <c r="F306" s="43">
        <v>269469.58</v>
      </c>
      <c r="G306" s="43">
        <f t="shared" si="13"/>
        <v>430744.42</v>
      </c>
    </row>
    <row r="307" spans="1:7" ht="18.75">
      <c r="A307" s="38" t="s">
        <v>140</v>
      </c>
      <c r="B307" s="39">
        <v>200</v>
      </c>
      <c r="C307" s="39" t="s">
        <v>141</v>
      </c>
      <c r="D307" s="40" t="str">
        <f t="shared" si="14"/>
        <v>000 0801 0000000 000 000</v>
      </c>
      <c r="E307" s="43">
        <v>26560014.57</v>
      </c>
      <c r="F307" s="43">
        <v>7345879.69</v>
      </c>
      <c r="G307" s="43">
        <f aca="true" t="shared" si="15" ref="G307:G366">E307-F307</f>
        <v>19214134.88</v>
      </c>
    </row>
    <row r="308" spans="1:7" ht="18.75">
      <c r="A308" s="38" t="s">
        <v>545</v>
      </c>
      <c r="B308" s="39">
        <v>200</v>
      </c>
      <c r="C308" s="39" t="s">
        <v>142</v>
      </c>
      <c r="D308" s="40" t="str">
        <f t="shared" si="14"/>
        <v>000 0801 0000000 000 200</v>
      </c>
      <c r="E308" s="43">
        <v>24508701.57</v>
      </c>
      <c r="F308" s="43">
        <v>7325179.69</v>
      </c>
      <c r="G308" s="43">
        <f t="shared" si="15"/>
        <v>17183521.88</v>
      </c>
    </row>
    <row r="309" spans="1:7" ht="56.25">
      <c r="A309" s="38" t="s">
        <v>547</v>
      </c>
      <c r="B309" s="39">
        <v>200</v>
      </c>
      <c r="C309" s="39" t="s">
        <v>143</v>
      </c>
      <c r="D309" s="40" t="str">
        <f t="shared" si="14"/>
        <v>000 0801 0000000 000 210</v>
      </c>
      <c r="E309" s="43">
        <v>11569195</v>
      </c>
      <c r="F309" s="43">
        <v>4717468.86</v>
      </c>
      <c r="G309" s="43">
        <f t="shared" si="15"/>
        <v>6851726.14</v>
      </c>
    </row>
    <row r="310" spans="1:7" ht="18.75">
      <c r="A310" s="38" t="s">
        <v>549</v>
      </c>
      <c r="B310" s="39">
        <v>200</v>
      </c>
      <c r="C310" s="39" t="s">
        <v>144</v>
      </c>
      <c r="D310" s="40" t="str">
        <f t="shared" si="14"/>
        <v>000 0801 0000000 000 211</v>
      </c>
      <c r="E310" s="43">
        <v>8885710</v>
      </c>
      <c r="F310" s="43">
        <v>3633796.98</v>
      </c>
      <c r="G310" s="43">
        <f t="shared" si="15"/>
        <v>5251913.02</v>
      </c>
    </row>
    <row r="311" spans="1:7" ht="37.5">
      <c r="A311" s="38" t="s">
        <v>553</v>
      </c>
      <c r="B311" s="39">
        <v>200</v>
      </c>
      <c r="C311" s="39" t="s">
        <v>145</v>
      </c>
      <c r="D311" s="40" t="str">
        <f t="shared" si="14"/>
        <v>000 0801 0000000 000 213</v>
      </c>
      <c r="E311" s="43">
        <v>2683485</v>
      </c>
      <c r="F311" s="43">
        <v>1083671.88</v>
      </c>
      <c r="G311" s="43">
        <f t="shared" si="15"/>
        <v>1599813.12</v>
      </c>
    </row>
    <row r="312" spans="1:7" ht="18.75">
      <c r="A312" s="38" t="s">
        <v>555</v>
      </c>
      <c r="B312" s="39">
        <v>200</v>
      </c>
      <c r="C312" s="39" t="s">
        <v>146</v>
      </c>
      <c r="D312" s="40" t="str">
        <f t="shared" si="14"/>
        <v>000 0801 0000000 000 220</v>
      </c>
      <c r="E312" s="43">
        <v>4957292</v>
      </c>
      <c r="F312" s="43">
        <v>1331761.45</v>
      </c>
      <c r="G312" s="43">
        <f t="shared" si="15"/>
        <v>3625530.55</v>
      </c>
    </row>
    <row r="313" spans="1:7" ht="18.75">
      <c r="A313" s="38" t="s">
        <v>557</v>
      </c>
      <c r="B313" s="39">
        <v>200</v>
      </c>
      <c r="C313" s="39" t="s">
        <v>147</v>
      </c>
      <c r="D313" s="40" t="str">
        <f t="shared" si="14"/>
        <v>000 0801 0000000 000 221</v>
      </c>
      <c r="E313" s="43">
        <v>251788.45</v>
      </c>
      <c r="F313" s="43">
        <v>125512.83</v>
      </c>
      <c r="G313" s="43">
        <f t="shared" si="15"/>
        <v>126275.62000000001</v>
      </c>
    </row>
    <row r="314" spans="1:7" ht="18.75">
      <c r="A314" s="38" t="s">
        <v>559</v>
      </c>
      <c r="B314" s="39">
        <v>200</v>
      </c>
      <c r="C314" s="39" t="s">
        <v>148</v>
      </c>
      <c r="D314" s="40" t="str">
        <f t="shared" si="14"/>
        <v>000 0801 0000000 000 222</v>
      </c>
      <c r="E314" s="43">
        <v>15010</v>
      </c>
      <c r="F314" s="43">
        <v>10010</v>
      </c>
      <c r="G314" s="43">
        <f t="shared" si="15"/>
        <v>5000</v>
      </c>
    </row>
    <row r="315" spans="1:7" ht="18.75">
      <c r="A315" s="38" t="s">
        <v>561</v>
      </c>
      <c r="B315" s="39">
        <v>200</v>
      </c>
      <c r="C315" s="39" t="s">
        <v>149</v>
      </c>
      <c r="D315" s="40" t="str">
        <f t="shared" si="14"/>
        <v>000 0801 0000000 000 223</v>
      </c>
      <c r="E315" s="43">
        <v>1060000</v>
      </c>
      <c r="F315" s="43">
        <v>530350.31</v>
      </c>
      <c r="G315" s="43">
        <f t="shared" si="15"/>
        <v>529649.69</v>
      </c>
    </row>
    <row r="316" spans="1:7" ht="37.5">
      <c r="A316" s="38" t="s">
        <v>565</v>
      </c>
      <c r="B316" s="39">
        <v>200</v>
      </c>
      <c r="C316" s="39" t="s">
        <v>150</v>
      </c>
      <c r="D316" s="40" t="str">
        <f t="shared" si="14"/>
        <v>000 0801 0000000 000 225</v>
      </c>
      <c r="E316" s="43">
        <v>3092315.55</v>
      </c>
      <c r="F316" s="43">
        <v>496880.38</v>
      </c>
      <c r="G316" s="43">
        <f t="shared" si="15"/>
        <v>2595435.17</v>
      </c>
    </row>
    <row r="317" spans="1:7" ht="18.75">
      <c r="A317" s="38" t="s">
        <v>567</v>
      </c>
      <c r="B317" s="39">
        <v>200</v>
      </c>
      <c r="C317" s="39" t="s">
        <v>151</v>
      </c>
      <c r="D317" s="40" t="str">
        <f t="shared" si="14"/>
        <v>000 0801 0000000 000 226</v>
      </c>
      <c r="E317" s="43">
        <v>538178</v>
      </c>
      <c r="F317" s="43">
        <v>169007.93</v>
      </c>
      <c r="G317" s="43">
        <f t="shared" si="15"/>
        <v>369170.07</v>
      </c>
    </row>
    <row r="318" spans="1:7" ht="56.25">
      <c r="A318" s="38" t="s">
        <v>569</v>
      </c>
      <c r="B318" s="39">
        <v>200</v>
      </c>
      <c r="C318" s="39" t="s">
        <v>152</v>
      </c>
      <c r="D318" s="40" t="str">
        <f t="shared" si="14"/>
        <v>000 0801 0000000 000 240</v>
      </c>
      <c r="E318" s="43">
        <v>2400000</v>
      </c>
      <c r="F318" s="43">
        <v>0</v>
      </c>
      <c r="G318" s="43">
        <f t="shared" si="15"/>
        <v>2400000</v>
      </c>
    </row>
    <row r="319" spans="1:7" ht="93.75">
      <c r="A319" s="38" t="s">
        <v>570</v>
      </c>
      <c r="B319" s="39">
        <v>200</v>
      </c>
      <c r="C319" s="39" t="s">
        <v>153</v>
      </c>
      <c r="D319" s="40" t="str">
        <f t="shared" si="14"/>
        <v>000 0801 0000000 000 241</v>
      </c>
      <c r="E319" s="43">
        <v>2400000</v>
      </c>
      <c r="F319" s="43">
        <v>0</v>
      </c>
      <c r="G319" s="43">
        <f t="shared" si="15"/>
        <v>2400000</v>
      </c>
    </row>
    <row r="320" spans="1:7" ht="37.5">
      <c r="A320" s="38" t="s">
        <v>571</v>
      </c>
      <c r="B320" s="39">
        <v>200</v>
      </c>
      <c r="C320" s="39" t="s">
        <v>154</v>
      </c>
      <c r="D320" s="40" t="str">
        <f t="shared" si="14"/>
        <v>000 0801 0000000 000 250</v>
      </c>
      <c r="E320" s="43">
        <v>5565214.57</v>
      </c>
      <c r="F320" s="43">
        <v>1275685.99</v>
      </c>
      <c r="G320" s="43">
        <f t="shared" si="15"/>
        <v>4289528.58</v>
      </c>
    </row>
    <row r="321" spans="1:7" ht="75">
      <c r="A321" s="38" t="s">
        <v>572</v>
      </c>
      <c r="B321" s="39">
        <v>200</v>
      </c>
      <c r="C321" s="39" t="s">
        <v>155</v>
      </c>
      <c r="D321" s="40" t="str">
        <f t="shared" si="14"/>
        <v>000 0801 0000000 000 251</v>
      </c>
      <c r="E321" s="43">
        <v>5565214.57</v>
      </c>
      <c r="F321" s="43">
        <v>1275685.99</v>
      </c>
      <c r="G321" s="43">
        <f t="shared" si="15"/>
        <v>4289528.58</v>
      </c>
    </row>
    <row r="322" spans="1:7" ht="18.75">
      <c r="A322" s="38" t="s">
        <v>573</v>
      </c>
      <c r="B322" s="39">
        <v>200</v>
      </c>
      <c r="C322" s="39" t="s">
        <v>156</v>
      </c>
      <c r="D322" s="40" t="str">
        <f t="shared" si="14"/>
        <v>000 0801 0000000 000 290</v>
      </c>
      <c r="E322" s="43">
        <v>17000</v>
      </c>
      <c r="F322" s="43">
        <v>263.39</v>
      </c>
      <c r="G322" s="43">
        <f t="shared" si="15"/>
        <v>16736.61</v>
      </c>
    </row>
    <row r="323" spans="1:7" ht="37.5">
      <c r="A323" s="38" t="s">
        <v>575</v>
      </c>
      <c r="B323" s="39">
        <v>200</v>
      </c>
      <c r="C323" s="39" t="s">
        <v>157</v>
      </c>
      <c r="D323" s="40" t="str">
        <f t="shared" si="14"/>
        <v>000 0801 0000000 000 300</v>
      </c>
      <c r="E323" s="43">
        <v>2051313</v>
      </c>
      <c r="F323" s="43">
        <v>20700</v>
      </c>
      <c r="G323" s="43">
        <f t="shared" si="15"/>
        <v>2030613</v>
      </c>
    </row>
    <row r="324" spans="1:7" ht="37.5">
      <c r="A324" s="38" t="s">
        <v>577</v>
      </c>
      <c r="B324" s="39">
        <v>200</v>
      </c>
      <c r="C324" s="39" t="s">
        <v>158</v>
      </c>
      <c r="D324" s="40" t="str">
        <f t="shared" si="14"/>
        <v>000 0801 0000000 000 310</v>
      </c>
      <c r="E324" s="43">
        <v>1898600</v>
      </c>
      <c r="F324" s="43">
        <v>20700</v>
      </c>
      <c r="G324" s="43">
        <f t="shared" si="15"/>
        <v>1877900</v>
      </c>
    </row>
    <row r="325" spans="1:7" ht="37.5">
      <c r="A325" s="38" t="s">
        <v>579</v>
      </c>
      <c r="B325" s="39">
        <v>200</v>
      </c>
      <c r="C325" s="39" t="s">
        <v>159</v>
      </c>
      <c r="D325" s="40" t="str">
        <f t="shared" si="14"/>
        <v>000 0801 0000000 000 340</v>
      </c>
      <c r="E325" s="43">
        <v>152713</v>
      </c>
      <c r="F325" s="43">
        <v>0</v>
      </c>
      <c r="G325" s="43">
        <f t="shared" si="15"/>
        <v>152713</v>
      </c>
    </row>
    <row r="326" spans="1:7" ht="56.25">
      <c r="A326" s="38" t="s">
        <v>160</v>
      </c>
      <c r="B326" s="39">
        <v>200</v>
      </c>
      <c r="C326" s="39" t="s">
        <v>161</v>
      </c>
      <c r="D326" s="40" t="str">
        <f t="shared" si="14"/>
        <v>000 0804 0000000 000 000</v>
      </c>
      <c r="E326" s="43">
        <v>7209396.55</v>
      </c>
      <c r="F326" s="43">
        <v>3297933.55</v>
      </c>
      <c r="G326" s="43">
        <f t="shared" si="15"/>
        <v>3911463</v>
      </c>
    </row>
    <row r="327" spans="1:7" ht="18.75">
      <c r="A327" s="38" t="s">
        <v>545</v>
      </c>
      <c r="B327" s="39">
        <v>200</v>
      </c>
      <c r="C327" s="39" t="s">
        <v>162</v>
      </c>
      <c r="D327" s="40" t="str">
        <f t="shared" si="14"/>
        <v>000 0804 0000000 000 200</v>
      </c>
      <c r="E327" s="43">
        <v>6573895.55</v>
      </c>
      <c r="F327" s="43">
        <v>2944673.97</v>
      </c>
      <c r="G327" s="43">
        <f t="shared" si="15"/>
        <v>3629221.5799999996</v>
      </c>
    </row>
    <row r="328" spans="1:7" ht="56.25">
      <c r="A328" s="38" t="s">
        <v>547</v>
      </c>
      <c r="B328" s="39">
        <v>200</v>
      </c>
      <c r="C328" s="39" t="s">
        <v>163</v>
      </c>
      <c r="D328" s="40" t="str">
        <f t="shared" si="14"/>
        <v>000 0804 0000000 000 210</v>
      </c>
      <c r="E328" s="43">
        <v>1723484</v>
      </c>
      <c r="F328" s="43">
        <v>771399.41</v>
      </c>
      <c r="G328" s="43">
        <f t="shared" si="15"/>
        <v>952084.59</v>
      </c>
    </row>
    <row r="329" spans="1:7" ht="18.75">
      <c r="A329" s="38" t="s">
        <v>549</v>
      </c>
      <c r="B329" s="39">
        <v>200</v>
      </c>
      <c r="C329" s="39" t="s">
        <v>164</v>
      </c>
      <c r="D329" s="40" t="str">
        <f t="shared" si="14"/>
        <v>000 0804 0000000 000 211</v>
      </c>
      <c r="E329" s="43">
        <v>1323720.6</v>
      </c>
      <c r="F329" s="43">
        <v>617385.62</v>
      </c>
      <c r="G329" s="43">
        <f t="shared" si="15"/>
        <v>706334.9800000001</v>
      </c>
    </row>
    <row r="330" spans="1:7" ht="37.5">
      <c r="A330" s="38" t="s">
        <v>553</v>
      </c>
      <c r="B330" s="39">
        <v>200</v>
      </c>
      <c r="C330" s="39" t="s">
        <v>165</v>
      </c>
      <c r="D330" s="40" t="str">
        <f t="shared" si="14"/>
        <v>000 0804 0000000 000 213</v>
      </c>
      <c r="E330" s="43">
        <v>399763.4</v>
      </c>
      <c r="F330" s="43">
        <v>154013.79</v>
      </c>
      <c r="G330" s="43">
        <f t="shared" si="15"/>
        <v>245749.61000000002</v>
      </c>
    </row>
    <row r="331" spans="1:7" ht="18.75">
      <c r="A331" s="38" t="s">
        <v>555</v>
      </c>
      <c r="B331" s="39">
        <v>200</v>
      </c>
      <c r="C331" s="39" t="s">
        <v>166</v>
      </c>
      <c r="D331" s="40" t="str">
        <f t="shared" si="14"/>
        <v>000 0804 0000000 000 220</v>
      </c>
      <c r="E331" s="43">
        <v>3165730.35</v>
      </c>
      <c r="F331" s="43">
        <v>1651788.36</v>
      </c>
      <c r="G331" s="43">
        <f t="shared" si="15"/>
        <v>1513941.99</v>
      </c>
    </row>
    <row r="332" spans="1:7" ht="18.75">
      <c r="A332" s="38" t="s">
        <v>557</v>
      </c>
      <c r="B332" s="39">
        <v>200</v>
      </c>
      <c r="C332" s="39" t="s">
        <v>167</v>
      </c>
      <c r="D332" s="40" t="str">
        <f t="shared" si="14"/>
        <v>000 0804 0000000 000 221</v>
      </c>
      <c r="E332" s="43">
        <v>29475</v>
      </c>
      <c r="F332" s="43">
        <v>11914.02</v>
      </c>
      <c r="G332" s="43">
        <f t="shared" si="15"/>
        <v>17560.98</v>
      </c>
    </row>
    <row r="333" spans="1:7" ht="18.75">
      <c r="A333" s="38" t="s">
        <v>559</v>
      </c>
      <c r="B333" s="39">
        <v>200</v>
      </c>
      <c r="C333" s="39" t="s">
        <v>168</v>
      </c>
      <c r="D333" s="40" t="str">
        <f t="shared" si="14"/>
        <v>000 0804 0000000 000 222</v>
      </c>
      <c r="E333" s="43">
        <v>256955.65</v>
      </c>
      <c r="F333" s="43">
        <v>163352.4</v>
      </c>
      <c r="G333" s="43">
        <f t="shared" si="15"/>
        <v>93603.25</v>
      </c>
    </row>
    <row r="334" spans="1:7" ht="37.5">
      <c r="A334" s="38" t="s">
        <v>563</v>
      </c>
      <c r="B334" s="39">
        <v>200</v>
      </c>
      <c r="C334" s="39" t="s">
        <v>169</v>
      </c>
      <c r="D334" s="40" t="str">
        <f t="shared" si="14"/>
        <v>000 0804 0000000 000 224</v>
      </c>
      <c r="E334" s="43">
        <v>162550</v>
      </c>
      <c r="F334" s="43">
        <v>136800</v>
      </c>
      <c r="G334" s="43">
        <f t="shared" si="15"/>
        <v>25750</v>
      </c>
    </row>
    <row r="335" spans="1:7" ht="37.5">
      <c r="A335" s="38" t="s">
        <v>565</v>
      </c>
      <c r="B335" s="39">
        <v>200</v>
      </c>
      <c r="C335" s="39" t="s">
        <v>170</v>
      </c>
      <c r="D335" s="40" t="str">
        <f t="shared" si="14"/>
        <v>000 0804 0000000 000 225</v>
      </c>
      <c r="E335" s="43">
        <v>35700</v>
      </c>
      <c r="F335" s="43"/>
      <c r="G335" s="43">
        <f t="shared" si="15"/>
        <v>35700</v>
      </c>
    </row>
    <row r="336" spans="1:7" ht="18.75">
      <c r="A336" s="38" t="s">
        <v>567</v>
      </c>
      <c r="B336" s="39">
        <v>200</v>
      </c>
      <c r="C336" s="39" t="s">
        <v>171</v>
      </c>
      <c r="D336" s="40" t="str">
        <f t="shared" si="14"/>
        <v>000 0804 0000000 000 226</v>
      </c>
      <c r="E336" s="43">
        <v>2681049.7</v>
      </c>
      <c r="F336" s="43">
        <v>1339721.94</v>
      </c>
      <c r="G336" s="43">
        <f t="shared" si="15"/>
        <v>1341327.7600000002</v>
      </c>
    </row>
    <row r="337" spans="1:7" ht="37.5">
      <c r="A337" s="38" t="s">
        <v>571</v>
      </c>
      <c r="B337" s="39">
        <v>200</v>
      </c>
      <c r="C337" s="39" t="s">
        <v>172</v>
      </c>
      <c r="D337" s="40" t="str">
        <f t="shared" si="14"/>
        <v>000 0804 0000000 000 250</v>
      </c>
      <c r="E337" s="43">
        <v>180000</v>
      </c>
      <c r="F337" s="43">
        <v>0</v>
      </c>
      <c r="G337" s="43">
        <f t="shared" si="15"/>
        <v>180000</v>
      </c>
    </row>
    <row r="338" spans="1:7" ht="75">
      <c r="A338" s="38" t="s">
        <v>572</v>
      </c>
      <c r="B338" s="39">
        <v>200</v>
      </c>
      <c r="C338" s="39" t="s">
        <v>173</v>
      </c>
      <c r="D338" s="40" t="str">
        <f t="shared" si="14"/>
        <v>000 0804 0000000 000 251</v>
      </c>
      <c r="E338" s="43">
        <v>180000</v>
      </c>
      <c r="F338" s="43">
        <v>0</v>
      </c>
      <c r="G338" s="43">
        <f t="shared" si="15"/>
        <v>180000</v>
      </c>
    </row>
    <row r="339" spans="1:7" ht="18.75">
      <c r="A339" s="38" t="s">
        <v>573</v>
      </c>
      <c r="B339" s="39">
        <v>200</v>
      </c>
      <c r="C339" s="39" t="s">
        <v>174</v>
      </c>
      <c r="D339" s="40" t="str">
        <f t="shared" si="14"/>
        <v>000 0804 0000000 000 290</v>
      </c>
      <c r="E339" s="43">
        <v>1504681.2</v>
      </c>
      <c r="F339" s="43">
        <v>521486.2</v>
      </c>
      <c r="G339" s="43">
        <f t="shared" si="15"/>
        <v>983195</v>
      </c>
    </row>
    <row r="340" spans="1:7" ht="37.5">
      <c r="A340" s="38" t="s">
        <v>575</v>
      </c>
      <c r="B340" s="39">
        <v>200</v>
      </c>
      <c r="C340" s="39" t="s">
        <v>175</v>
      </c>
      <c r="D340" s="40" t="str">
        <f t="shared" si="14"/>
        <v>000 0804 0000000 000 300</v>
      </c>
      <c r="E340" s="43">
        <v>635501</v>
      </c>
      <c r="F340" s="43">
        <v>353259.58</v>
      </c>
      <c r="G340" s="43">
        <f t="shared" si="15"/>
        <v>282241.42</v>
      </c>
    </row>
    <row r="341" spans="1:7" ht="37.5">
      <c r="A341" s="38" t="s">
        <v>577</v>
      </c>
      <c r="B341" s="39">
        <v>200</v>
      </c>
      <c r="C341" s="39" t="s">
        <v>176</v>
      </c>
      <c r="D341" s="40" t="str">
        <f t="shared" si="14"/>
        <v>000 0804 0000000 000 310</v>
      </c>
      <c r="E341" s="43">
        <v>88000</v>
      </c>
      <c r="F341" s="43">
        <v>83790</v>
      </c>
      <c r="G341" s="43">
        <f t="shared" si="15"/>
        <v>4210</v>
      </c>
    </row>
    <row r="342" spans="1:7" ht="37.5">
      <c r="A342" s="38" t="s">
        <v>579</v>
      </c>
      <c r="B342" s="39">
        <v>200</v>
      </c>
      <c r="C342" s="39" t="s">
        <v>177</v>
      </c>
      <c r="D342" s="40" t="str">
        <f t="shared" si="14"/>
        <v>000 0804 0000000 000 340</v>
      </c>
      <c r="E342" s="43">
        <v>547501</v>
      </c>
      <c r="F342" s="43">
        <v>269469.58</v>
      </c>
      <c r="G342" s="43">
        <f t="shared" si="15"/>
        <v>278031.42</v>
      </c>
    </row>
    <row r="343" spans="1:7" ht="18.75">
      <c r="A343" s="38" t="s">
        <v>178</v>
      </c>
      <c r="B343" s="39">
        <v>200</v>
      </c>
      <c r="C343" s="39" t="s">
        <v>179</v>
      </c>
      <c r="D343" s="40" t="str">
        <f t="shared" si="14"/>
        <v>000 0900 0000000 000 000</v>
      </c>
      <c r="E343" s="43">
        <v>137907752.31</v>
      </c>
      <c r="F343" s="43">
        <v>19043703</v>
      </c>
      <c r="G343" s="43">
        <f t="shared" si="15"/>
        <v>118864049.31</v>
      </c>
    </row>
    <row r="344" spans="1:7" ht="18.75">
      <c r="A344" s="38" t="s">
        <v>545</v>
      </c>
      <c r="B344" s="39">
        <v>200</v>
      </c>
      <c r="C344" s="39" t="s">
        <v>180</v>
      </c>
      <c r="D344" s="40" t="str">
        <f t="shared" si="14"/>
        <v>000 0900 0000000 000 200</v>
      </c>
      <c r="E344" s="43">
        <v>38423528.01</v>
      </c>
      <c r="F344" s="43">
        <v>19043703</v>
      </c>
      <c r="G344" s="43">
        <f t="shared" si="15"/>
        <v>19379825.009999998</v>
      </c>
    </row>
    <row r="345" spans="1:7" ht="18.75">
      <c r="A345" s="38" t="s">
        <v>555</v>
      </c>
      <c r="B345" s="39">
        <v>200</v>
      </c>
      <c r="C345" s="39" t="s">
        <v>181</v>
      </c>
      <c r="D345" s="40" t="str">
        <f t="shared" si="14"/>
        <v>000 0900 0000000 000 220</v>
      </c>
      <c r="E345" s="43">
        <v>1645839.01</v>
      </c>
      <c r="F345" s="43">
        <v>134839</v>
      </c>
      <c r="G345" s="43">
        <f t="shared" si="15"/>
        <v>1511000.01</v>
      </c>
    </row>
    <row r="346" spans="1:7" ht="37.5">
      <c r="A346" s="38" t="s">
        <v>565</v>
      </c>
      <c r="B346" s="39">
        <v>200</v>
      </c>
      <c r="C346" s="39" t="s">
        <v>182</v>
      </c>
      <c r="D346" s="40" t="str">
        <f t="shared" si="14"/>
        <v>000 0900 0000000 000 225</v>
      </c>
      <c r="E346" s="43">
        <v>1500000</v>
      </c>
      <c r="F346" s="43">
        <v>0</v>
      </c>
      <c r="G346" s="43">
        <f t="shared" si="15"/>
        <v>1500000</v>
      </c>
    </row>
    <row r="347" spans="1:7" ht="18.75">
      <c r="A347" s="38" t="s">
        <v>567</v>
      </c>
      <c r="B347" s="39">
        <v>200</v>
      </c>
      <c r="C347" s="39" t="s">
        <v>183</v>
      </c>
      <c r="D347" s="40" t="str">
        <f t="shared" si="14"/>
        <v>000 0900 0000000 000 226</v>
      </c>
      <c r="E347" s="43">
        <v>145839.01</v>
      </c>
      <c r="F347" s="43">
        <v>134839</v>
      </c>
      <c r="G347" s="43">
        <f t="shared" si="15"/>
        <v>11000.01000000001</v>
      </c>
    </row>
    <row r="348" spans="1:7" ht="56.25">
      <c r="A348" s="38" t="s">
        <v>569</v>
      </c>
      <c r="B348" s="39">
        <v>200</v>
      </c>
      <c r="C348" s="39" t="s">
        <v>184</v>
      </c>
      <c r="D348" s="40" t="str">
        <f t="shared" si="14"/>
        <v>000 0900 0000000 000 240</v>
      </c>
      <c r="E348" s="43">
        <v>36777689</v>
      </c>
      <c r="F348" s="43">
        <v>18908864</v>
      </c>
      <c r="G348" s="43">
        <f t="shared" si="15"/>
        <v>17868825</v>
      </c>
    </row>
    <row r="349" spans="1:7" ht="93.75">
      <c r="A349" s="38" t="s">
        <v>570</v>
      </c>
      <c r="B349" s="39">
        <v>200</v>
      </c>
      <c r="C349" s="39" t="s">
        <v>185</v>
      </c>
      <c r="D349" s="40" t="str">
        <f t="shared" si="14"/>
        <v>000 0900 0000000 000 241</v>
      </c>
      <c r="E349" s="43">
        <v>36777689</v>
      </c>
      <c r="F349" s="43">
        <v>18908864</v>
      </c>
      <c r="G349" s="43">
        <f t="shared" si="15"/>
        <v>17868825</v>
      </c>
    </row>
    <row r="350" spans="1:7" ht="37.5">
      <c r="A350" s="38" t="s">
        <v>575</v>
      </c>
      <c r="B350" s="39">
        <v>200</v>
      </c>
      <c r="C350" s="39" t="s">
        <v>186</v>
      </c>
      <c r="D350" s="40" t="str">
        <f t="shared" si="14"/>
        <v>000 0900 0000000 000 300</v>
      </c>
      <c r="E350" s="43">
        <v>99484224.3</v>
      </c>
      <c r="F350" s="43">
        <v>0</v>
      </c>
      <c r="G350" s="43">
        <f t="shared" si="15"/>
        <v>99484224.3</v>
      </c>
    </row>
    <row r="351" spans="1:7" ht="37.5">
      <c r="A351" s="38" t="s">
        <v>577</v>
      </c>
      <c r="B351" s="39">
        <v>200</v>
      </c>
      <c r="C351" s="39" t="s">
        <v>187</v>
      </c>
      <c r="D351" s="40" t="str">
        <f t="shared" si="14"/>
        <v>000 0900 0000000 000 310</v>
      </c>
      <c r="E351" s="43">
        <v>99484224.3</v>
      </c>
      <c r="F351" s="43">
        <v>0</v>
      </c>
      <c r="G351" s="43">
        <f t="shared" si="15"/>
        <v>99484224.3</v>
      </c>
    </row>
    <row r="352" spans="1:7" ht="37.5">
      <c r="A352" s="38" t="s">
        <v>188</v>
      </c>
      <c r="B352" s="39">
        <v>200</v>
      </c>
      <c r="C352" s="39" t="s">
        <v>189</v>
      </c>
      <c r="D352" s="40" t="str">
        <f t="shared" si="14"/>
        <v>000 0901 0000000 000 000</v>
      </c>
      <c r="E352" s="43">
        <v>25275800</v>
      </c>
      <c r="F352" s="43">
        <v>14229053</v>
      </c>
      <c r="G352" s="43">
        <f t="shared" si="15"/>
        <v>11046747</v>
      </c>
    </row>
    <row r="353" spans="1:7" ht="18.75">
      <c r="A353" s="38" t="s">
        <v>545</v>
      </c>
      <c r="B353" s="39">
        <v>200</v>
      </c>
      <c r="C353" s="39" t="s">
        <v>190</v>
      </c>
      <c r="D353" s="40" t="str">
        <f t="shared" si="14"/>
        <v>000 0901 0000000 000 200</v>
      </c>
      <c r="E353" s="43">
        <v>25275800</v>
      </c>
      <c r="F353" s="43">
        <v>14229053</v>
      </c>
      <c r="G353" s="43">
        <f t="shared" si="15"/>
        <v>11046747</v>
      </c>
    </row>
    <row r="354" spans="1:7" ht="56.25">
      <c r="A354" s="38" t="s">
        <v>569</v>
      </c>
      <c r="B354" s="39">
        <v>200</v>
      </c>
      <c r="C354" s="39" t="s">
        <v>191</v>
      </c>
      <c r="D354" s="40" t="str">
        <f t="shared" si="14"/>
        <v>000 0901 0000000 000 240</v>
      </c>
      <c r="E354" s="43">
        <v>25275800</v>
      </c>
      <c r="F354" s="43">
        <v>14229053</v>
      </c>
      <c r="G354" s="43">
        <f t="shared" si="15"/>
        <v>11046747</v>
      </c>
    </row>
    <row r="355" spans="1:7" ht="93.75">
      <c r="A355" s="38" t="s">
        <v>570</v>
      </c>
      <c r="B355" s="39">
        <v>200</v>
      </c>
      <c r="C355" s="39" t="s">
        <v>192</v>
      </c>
      <c r="D355" s="40" t="str">
        <f t="shared" si="14"/>
        <v>000 0901 0000000 000 241</v>
      </c>
      <c r="E355" s="43">
        <v>25275800</v>
      </c>
      <c r="F355" s="43">
        <v>14229053</v>
      </c>
      <c r="G355" s="43">
        <f t="shared" si="15"/>
        <v>11046747</v>
      </c>
    </row>
    <row r="356" spans="1:7" ht="18.75">
      <c r="A356" s="38" t="s">
        <v>193</v>
      </c>
      <c r="B356" s="39">
        <v>200</v>
      </c>
      <c r="C356" s="39" t="s">
        <v>194</v>
      </c>
      <c r="D356" s="40" t="str">
        <f t="shared" si="14"/>
        <v>000 0902 0000000 000 000</v>
      </c>
      <c r="E356" s="43">
        <v>103605452.31</v>
      </c>
      <c r="F356" s="43">
        <v>1053606</v>
      </c>
      <c r="G356" s="43">
        <f t="shared" si="15"/>
        <v>102551846.31</v>
      </c>
    </row>
    <row r="357" spans="1:7" ht="18.75">
      <c r="A357" s="38" t="s">
        <v>545</v>
      </c>
      <c r="B357" s="39">
        <v>200</v>
      </c>
      <c r="C357" s="39" t="s">
        <v>195</v>
      </c>
      <c r="D357" s="40" t="str">
        <f t="shared" si="14"/>
        <v>000 0902 0000000 000 200</v>
      </c>
      <c r="E357" s="43">
        <v>4121228.01</v>
      </c>
      <c r="F357" s="43">
        <v>1053606</v>
      </c>
      <c r="G357" s="43">
        <f t="shared" si="15"/>
        <v>3067622.01</v>
      </c>
    </row>
    <row r="358" spans="1:7" ht="18.75">
      <c r="A358" s="38" t="s">
        <v>555</v>
      </c>
      <c r="B358" s="39">
        <v>200</v>
      </c>
      <c r="C358" s="39" t="s">
        <v>196</v>
      </c>
      <c r="D358" s="40" t="str">
        <f t="shared" si="14"/>
        <v>000 0902 0000000 000 220</v>
      </c>
      <c r="E358" s="43">
        <v>1645839.01</v>
      </c>
      <c r="F358" s="43">
        <v>134839</v>
      </c>
      <c r="G358" s="43">
        <f t="shared" si="15"/>
        <v>1511000.01</v>
      </c>
    </row>
    <row r="359" spans="1:7" ht="37.5">
      <c r="A359" s="38" t="s">
        <v>565</v>
      </c>
      <c r="B359" s="39">
        <v>200</v>
      </c>
      <c r="C359" s="39" t="s">
        <v>197</v>
      </c>
      <c r="D359" s="40" t="str">
        <f t="shared" si="14"/>
        <v>000 0902 0000000 000 225</v>
      </c>
      <c r="E359" s="43">
        <v>1500000</v>
      </c>
      <c r="F359" s="43">
        <v>0</v>
      </c>
      <c r="G359" s="43">
        <f t="shared" si="15"/>
        <v>1500000</v>
      </c>
    </row>
    <row r="360" spans="1:7" ht="18.75">
      <c r="A360" s="38" t="s">
        <v>567</v>
      </c>
      <c r="B360" s="39">
        <v>200</v>
      </c>
      <c r="C360" s="39" t="s">
        <v>198</v>
      </c>
      <c r="D360" s="40" t="str">
        <f t="shared" si="14"/>
        <v>000 0902 0000000 000 226</v>
      </c>
      <c r="E360" s="43">
        <v>145839.01</v>
      </c>
      <c r="F360" s="43">
        <v>134839</v>
      </c>
      <c r="G360" s="43">
        <f t="shared" si="15"/>
        <v>11000.01000000001</v>
      </c>
    </row>
    <row r="361" spans="1:7" ht="56.25">
      <c r="A361" s="38" t="s">
        <v>569</v>
      </c>
      <c r="B361" s="39">
        <v>200</v>
      </c>
      <c r="C361" s="39" t="s">
        <v>199</v>
      </c>
      <c r="D361" s="40" t="str">
        <f t="shared" si="14"/>
        <v>000 0902 0000000 000 240</v>
      </c>
      <c r="E361" s="43">
        <v>2475389</v>
      </c>
      <c r="F361" s="43">
        <v>918767</v>
      </c>
      <c r="G361" s="43">
        <f t="shared" si="15"/>
        <v>1556622</v>
      </c>
    </row>
    <row r="362" spans="1:7" ht="93.75">
      <c r="A362" s="38" t="s">
        <v>570</v>
      </c>
      <c r="B362" s="39">
        <v>200</v>
      </c>
      <c r="C362" s="39" t="s">
        <v>200</v>
      </c>
      <c r="D362" s="40" t="str">
        <f t="shared" si="14"/>
        <v>000 0902 0000000 000 241</v>
      </c>
      <c r="E362" s="43">
        <v>2475389</v>
      </c>
      <c r="F362" s="43">
        <v>918767</v>
      </c>
      <c r="G362" s="43">
        <f t="shared" si="15"/>
        <v>1556622</v>
      </c>
    </row>
    <row r="363" spans="1:7" ht="37.5">
      <c r="A363" s="38" t="s">
        <v>575</v>
      </c>
      <c r="B363" s="39">
        <v>200</v>
      </c>
      <c r="C363" s="39" t="s">
        <v>201</v>
      </c>
      <c r="D363" s="40" t="str">
        <f t="shared" si="14"/>
        <v>000 0902 0000000 000 300</v>
      </c>
      <c r="E363" s="43">
        <v>99484224.3</v>
      </c>
      <c r="F363" s="43">
        <v>0</v>
      </c>
      <c r="G363" s="43">
        <f t="shared" si="15"/>
        <v>99484224.3</v>
      </c>
    </row>
    <row r="364" spans="1:7" ht="37.5">
      <c r="A364" s="38" t="s">
        <v>577</v>
      </c>
      <c r="B364" s="39">
        <v>200</v>
      </c>
      <c r="C364" s="39" t="s">
        <v>202</v>
      </c>
      <c r="D364" s="40" t="str">
        <f t="shared" si="14"/>
        <v>000 0902 0000000 000 310</v>
      </c>
      <c r="E364" s="43">
        <v>99484224.3</v>
      </c>
      <c r="F364" s="43">
        <v>0</v>
      </c>
      <c r="G364" s="43">
        <f t="shared" si="15"/>
        <v>99484224.3</v>
      </c>
    </row>
    <row r="365" spans="1:7" ht="37.5">
      <c r="A365" s="38" t="s">
        <v>203</v>
      </c>
      <c r="B365" s="39">
        <v>200</v>
      </c>
      <c r="C365" s="39" t="s">
        <v>204</v>
      </c>
      <c r="D365" s="40" t="str">
        <f t="shared" si="14"/>
        <v>000 0904 0000000 000 000</v>
      </c>
      <c r="E365" s="43">
        <v>8681500</v>
      </c>
      <c r="F365" s="43">
        <v>3617294</v>
      </c>
      <c r="G365" s="43">
        <f t="shared" si="15"/>
        <v>5064206</v>
      </c>
    </row>
    <row r="366" spans="1:7" ht="18.75">
      <c r="A366" s="38" t="s">
        <v>545</v>
      </c>
      <c r="B366" s="39">
        <v>200</v>
      </c>
      <c r="C366" s="39" t="s">
        <v>205</v>
      </c>
      <c r="D366" s="40" t="str">
        <f aca="true" t="shared" si="16" ref="D366:D429">IF(OR(LEFT(C366,5)="000 9",LEFT(C366,5)="000 7"),"X",C366)</f>
        <v>000 0904 0000000 000 200</v>
      </c>
      <c r="E366" s="43">
        <v>8681500</v>
      </c>
      <c r="F366" s="43">
        <v>3617294</v>
      </c>
      <c r="G366" s="43">
        <f t="shared" si="15"/>
        <v>5064206</v>
      </c>
    </row>
    <row r="367" spans="1:7" ht="56.25">
      <c r="A367" s="38" t="s">
        <v>569</v>
      </c>
      <c r="B367" s="39">
        <v>200</v>
      </c>
      <c r="C367" s="39" t="s">
        <v>206</v>
      </c>
      <c r="D367" s="40" t="str">
        <f t="shared" si="16"/>
        <v>000 0904 0000000 000 240</v>
      </c>
      <c r="E367" s="43">
        <v>8681500</v>
      </c>
      <c r="F367" s="43">
        <v>3617294</v>
      </c>
      <c r="G367" s="43">
        <f aca="true" t="shared" si="17" ref="G367:G430">E367-F367</f>
        <v>5064206</v>
      </c>
    </row>
    <row r="368" spans="1:7" ht="93.75">
      <c r="A368" s="38" t="s">
        <v>570</v>
      </c>
      <c r="B368" s="39">
        <v>200</v>
      </c>
      <c r="C368" s="39" t="s">
        <v>207</v>
      </c>
      <c r="D368" s="40" t="str">
        <f t="shared" si="16"/>
        <v>000 0904 0000000 000 241</v>
      </c>
      <c r="E368" s="43">
        <v>8681500</v>
      </c>
      <c r="F368" s="43">
        <v>3617294</v>
      </c>
      <c r="G368" s="43">
        <f t="shared" si="17"/>
        <v>5064206</v>
      </c>
    </row>
    <row r="369" spans="1:7" ht="37.5">
      <c r="A369" s="38" t="s">
        <v>208</v>
      </c>
      <c r="B369" s="39">
        <v>200</v>
      </c>
      <c r="C369" s="39" t="s">
        <v>209</v>
      </c>
      <c r="D369" s="40" t="str">
        <f t="shared" si="16"/>
        <v>000 0909 0000000 000 000</v>
      </c>
      <c r="E369" s="43">
        <v>345000</v>
      </c>
      <c r="F369" s="43">
        <v>143750</v>
      </c>
      <c r="G369" s="43">
        <f t="shared" si="17"/>
        <v>201250</v>
      </c>
    </row>
    <row r="370" spans="1:7" ht="18.75">
      <c r="A370" s="38" t="s">
        <v>545</v>
      </c>
      <c r="B370" s="39">
        <v>200</v>
      </c>
      <c r="C370" s="39" t="s">
        <v>210</v>
      </c>
      <c r="D370" s="40" t="str">
        <f t="shared" si="16"/>
        <v>000 0909 0000000 000 200</v>
      </c>
      <c r="E370" s="43">
        <v>345000</v>
      </c>
      <c r="F370" s="43">
        <v>143750</v>
      </c>
      <c r="G370" s="43">
        <f t="shared" si="17"/>
        <v>201250</v>
      </c>
    </row>
    <row r="371" spans="1:7" ht="56.25">
      <c r="A371" s="38" t="s">
        <v>569</v>
      </c>
      <c r="B371" s="39">
        <v>200</v>
      </c>
      <c r="C371" s="39" t="s">
        <v>211</v>
      </c>
      <c r="D371" s="40" t="str">
        <f t="shared" si="16"/>
        <v>000 0909 0000000 000 240</v>
      </c>
      <c r="E371" s="43">
        <v>345000</v>
      </c>
      <c r="F371" s="43">
        <v>143750</v>
      </c>
      <c r="G371" s="43">
        <f t="shared" si="17"/>
        <v>201250</v>
      </c>
    </row>
    <row r="372" spans="1:7" ht="93.75">
      <c r="A372" s="38" t="s">
        <v>570</v>
      </c>
      <c r="B372" s="39">
        <v>200</v>
      </c>
      <c r="C372" s="39" t="s">
        <v>212</v>
      </c>
      <c r="D372" s="40" t="str">
        <f t="shared" si="16"/>
        <v>000 0909 0000000 000 241</v>
      </c>
      <c r="E372" s="43">
        <v>345000</v>
      </c>
      <c r="F372" s="43">
        <v>143750</v>
      </c>
      <c r="G372" s="43">
        <f t="shared" si="17"/>
        <v>201250</v>
      </c>
    </row>
    <row r="373" spans="1:7" ht="18.75">
      <c r="A373" s="38" t="s">
        <v>213</v>
      </c>
      <c r="B373" s="39">
        <v>200</v>
      </c>
      <c r="C373" s="39" t="s">
        <v>214</v>
      </c>
      <c r="D373" s="40" t="str">
        <f t="shared" si="16"/>
        <v>000 1000 0000000 000 000</v>
      </c>
      <c r="E373" s="43">
        <v>533035776.5</v>
      </c>
      <c r="F373" s="43">
        <v>220718993.41</v>
      </c>
      <c r="G373" s="43">
        <f t="shared" si="17"/>
        <v>312316783.09000003</v>
      </c>
    </row>
    <row r="374" spans="1:7" ht="18.75">
      <c r="A374" s="38" t="s">
        <v>545</v>
      </c>
      <c r="B374" s="39">
        <v>200</v>
      </c>
      <c r="C374" s="39" t="s">
        <v>215</v>
      </c>
      <c r="D374" s="40" t="str">
        <f t="shared" si="16"/>
        <v>000 1000 0000000 000 200</v>
      </c>
      <c r="E374" s="43">
        <v>509891190.02</v>
      </c>
      <c r="F374" s="43">
        <v>220170610.27</v>
      </c>
      <c r="G374" s="43">
        <f t="shared" si="17"/>
        <v>289720579.75</v>
      </c>
    </row>
    <row r="375" spans="1:7" ht="56.25">
      <c r="A375" s="38" t="s">
        <v>547</v>
      </c>
      <c r="B375" s="39">
        <v>200</v>
      </c>
      <c r="C375" s="39" t="s">
        <v>216</v>
      </c>
      <c r="D375" s="40" t="str">
        <f t="shared" si="16"/>
        <v>000 1000 0000000 000 210</v>
      </c>
      <c r="E375" s="43">
        <v>25307029.16</v>
      </c>
      <c r="F375" s="43">
        <v>10774326.02</v>
      </c>
      <c r="G375" s="43">
        <f t="shared" si="17"/>
        <v>14532703.14</v>
      </c>
    </row>
    <row r="376" spans="1:7" ht="18.75">
      <c r="A376" s="38" t="s">
        <v>549</v>
      </c>
      <c r="B376" s="39">
        <v>200</v>
      </c>
      <c r="C376" s="39" t="s">
        <v>217</v>
      </c>
      <c r="D376" s="40" t="str">
        <f t="shared" si="16"/>
        <v>000 1000 0000000 000 211</v>
      </c>
      <c r="E376" s="43">
        <v>19431726.8</v>
      </c>
      <c r="F376" s="43">
        <v>8277440.6</v>
      </c>
      <c r="G376" s="43">
        <f t="shared" si="17"/>
        <v>11154286.200000001</v>
      </c>
    </row>
    <row r="377" spans="1:7" ht="18.75">
      <c r="A377" s="38" t="s">
        <v>551</v>
      </c>
      <c r="B377" s="39">
        <v>200</v>
      </c>
      <c r="C377" s="39" t="s">
        <v>218</v>
      </c>
      <c r="D377" s="40" t="str">
        <f t="shared" si="16"/>
        <v>000 1000 0000000 000 212</v>
      </c>
      <c r="E377" s="43">
        <v>700</v>
      </c>
      <c r="F377" s="43">
        <v>700</v>
      </c>
      <c r="G377" s="43">
        <f t="shared" si="17"/>
        <v>0</v>
      </c>
    </row>
    <row r="378" spans="1:7" ht="37.5">
      <c r="A378" s="38" t="s">
        <v>553</v>
      </c>
      <c r="B378" s="39">
        <v>200</v>
      </c>
      <c r="C378" s="39" t="s">
        <v>219</v>
      </c>
      <c r="D378" s="40" t="str">
        <f t="shared" si="16"/>
        <v>000 1000 0000000 000 213</v>
      </c>
      <c r="E378" s="43">
        <v>5874602.36</v>
      </c>
      <c r="F378" s="43">
        <v>2496185.42</v>
      </c>
      <c r="G378" s="43">
        <f t="shared" si="17"/>
        <v>3378416.9400000004</v>
      </c>
    </row>
    <row r="379" spans="1:7" ht="18.75">
      <c r="A379" s="38" t="s">
        <v>555</v>
      </c>
      <c r="B379" s="39">
        <v>200</v>
      </c>
      <c r="C379" s="39" t="s">
        <v>220</v>
      </c>
      <c r="D379" s="40" t="str">
        <f t="shared" si="16"/>
        <v>000 1000 0000000 000 220</v>
      </c>
      <c r="E379" s="43">
        <v>17968379.06</v>
      </c>
      <c r="F379" s="43">
        <v>7347165.88</v>
      </c>
      <c r="G379" s="43">
        <f t="shared" si="17"/>
        <v>10621213.18</v>
      </c>
    </row>
    <row r="380" spans="1:7" ht="18.75">
      <c r="A380" s="38" t="s">
        <v>557</v>
      </c>
      <c r="B380" s="39">
        <v>200</v>
      </c>
      <c r="C380" s="39" t="s">
        <v>221</v>
      </c>
      <c r="D380" s="40" t="str">
        <f t="shared" si="16"/>
        <v>000 1000 0000000 000 221</v>
      </c>
      <c r="E380" s="43">
        <v>3887545.17</v>
      </c>
      <c r="F380" s="43">
        <v>1347286.93</v>
      </c>
      <c r="G380" s="43">
        <f t="shared" si="17"/>
        <v>2540258.24</v>
      </c>
    </row>
    <row r="381" spans="1:7" ht="18.75">
      <c r="A381" s="38" t="s">
        <v>559</v>
      </c>
      <c r="B381" s="39">
        <v>200</v>
      </c>
      <c r="C381" s="39" t="s">
        <v>222</v>
      </c>
      <c r="D381" s="40" t="str">
        <f t="shared" si="16"/>
        <v>000 1000 0000000 000 222</v>
      </c>
      <c r="E381" s="43">
        <v>114600</v>
      </c>
      <c r="F381" s="43">
        <v>21170</v>
      </c>
      <c r="G381" s="43">
        <f t="shared" si="17"/>
        <v>93430</v>
      </c>
    </row>
    <row r="382" spans="1:7" ht="18.75">
      <c r="A382" s="38" t="s">
        <v>561</v>
      </c>
      <c r="B382" s="39">
        <v>200</v>
      </c>
      <c r="C382" s="39" t="s">
        <v>223</v>
      </c>
      <c r="D382" s="40" t="str">
        <f t="shared" si="16"/>
        <v>000 1000 0000000 000 223</v>
      </c>
      <c r="E382" s="43">
        <v>957364.33</v>
      </c>
      <c r="F382" s="43">
        <v>636149.69</v>
      </c>
      <c r="G382" s="43">
        <f t="shared" si="17"/>
        <v>321214.64</v>
      </c>
    </row>
    <row r="383" spans="1:7" ht="37.5">
      <c r="A383" s="38" t="s">
        <v>563</v>
      </c>
      <c r="B383" s="39">
        <v>200</v>
      </c>
      <c r="C383" s="39" t="s">
        <v>224</v>
      </c>
      <c r="D383" s="40" t="str">
        <f t="shared" si="16"/>
        <v>000 1000 0000000 000 224</v>
      </c>
      <c r="E383" s="43">
        <v>8000</v>
      </c>
      <c r="F383" s="43">
        <v>2000</v>
      </c>
      <c r="G383" s="43">
        <f t="shared" si="17"/>
        <v>6000</v>
      </c>
    </row>
    <row r="384" spans="1:7" ht="37.5">
      <c r="A384" s="38" t="s">
        <v>565</v>
      </c>
      <c r="B384" s="39">
        <v>200</v>
      </c>
      <c r="C384" s="39" t="s">
        <v>225</v>
      </c>
      <c r="D384" s="40" t="str">
        <f t="shared" si="16"/>
        <v>000 1000 0000000 000 225</v>
      </c>
      <c r="E384" s="43">
        <v>1711429.56</v>
      </c>
      <c r="F384" s="43">
        <v>677304.31</v>
      </c>
      <c r="G384" s="43">
        <f t="shared" si="17"/>
        <v>1034125.25</v>
      </c>
    </row>
    <row r="385" spans="1:7" ht="18.75">
      <c r="A385" s="38" t="s">
        <v>567</v>
      </c>
      <c r="B385" s="39">
        <v>200</v>
      </c>
      <c r="C385" s="39" t="s">
        <v>226</v>
      </c>
      <c r="D385" s="40" t="str">
        <f t="shared" si="16"/>
        <v>000 1000 0000000 000 226</v>
      </c>
      <c r="E385" s="43">
        <v>11289440</v>
      </c>
      <c r="F385" s="43">
        <v>4663254.95</v>
      </c>
      <c r="G385" s="43">
        <f t="shared" si="17"/>
        <v>6626185.05</v>
      </c>
    </row>
    <row r="386" spans="1:7" ht="56.25">
      <c r="A386" s="38" t="s">
        <v>569</v>
      </c>
      <c r="B386" s="39">
        <v>200</v>
      </c>
      <c r="C386" s="39" t="s">
        <v>227</v>
      </c>
      <c r="D386" s="40" t="str">
        <f t="shared" si="16"/>
        <v>000 1000 0000000 000 240</v>
      </c>
      <c r="E386" s="43">
        <v>37759464</v>
      </c>
      <c r="F386" s="43">
        <v>19771332</v>
      </c>
      <c r="G386" s="43">
        <f t="shared" si="17"/>
        <v>17988132</v>
      </c>
    </row>
    <row r="387" spans="1:7" ht="93.75">
      <c r="A387" s="38" t="s">
        <v>570</v>
      </c>
      <c r="B387" s="39">
        <v>200</v>
      </c>
      <c r="C387" s="39" t="s">
        <v>228</v>
      </c>
      <c r="D387" s="40" t="str">
        <f t="shared" si="16"/>
        <v>000 1000 0000000 000 241</v>
      </c>
      <c r="E387" s="43">
        <v>36399464</v>
      </c>
      <c r="F387" s="43">
        <v>19099432</v>
      </c>
      <c r="G387" s="43">
        <f t="shared" si="17"/>
        <v>17300032</v>
      </c>
    </row>
    <row r="388" spans="1:7" ht="131.25">
      <c r="A388" s="38" t="s">
        <v>668</v>
      </c>
      <c r="B388" s="39">
        <v>200</v>
      </c>
      <c r="C388" s="39" t="s">
        <v>229</v>
      </c>
      <c r="D388" s="40" t="str">
        <f t="shared" si="16"/>
        <v>000 1000 0000000 000 242</v>
      </c>
      <c r="E388" s="43">
        <v>1360000</v>
      </c>
      <c r="F388" s="43">
        <v>671900</v>
      </c>
      <c r="G388" s="43">
        <f t="shared" si="17"/>
        <v>688100</v>
      </c>
    </row>
    <row r="389" spans="1:7" ht="18.75">
      <c r="A389" s="38" t="s">
        <v>792</v>
      </c>
      <c r="B389" s="39">
        <v>200</v>
      </c>
      <c r="C389" s="39" t="s">
        <v>230</v>
      </c>
      <c r="D389" s="40" t="str">
        <f t="shared" si="16"/>
        <v>000 1000 0000000 000 260</v>
      </c>
      <c r="E389" s="43">
        <v>428818317.8</v>
      </c>
      <c r="F389" s="43">
        <v>182271216.37</v>
      </c>
      <c r="G389" s="43">
        <f t="shared" si="17"/>
        <v>246547101.43</v>
      </c>
    </row>
    <row r="390" spans="1:7" ht="37.5">
      <c r="A390" s="38" t="s">
        <v>794</v>
      </c>
      <c r="B390" s="39">
        <v>200</v>
      </c>
      <c r="C390" s="39" t="s">
        <v>231</v>
      </c>
      <c r="D390" s="40" t="str">
        <f t="shared" si="16"/>
        <v>000 1000 0000000 000 262</v>
      </c>
      <c r="E390" s="43">
        <v>424276617.8</v>
      </c>
      <c r="F390" s="43">
        <v>180316850.37</v>
      </c>
      <c r="G390" s="43">
        <f t="shared" si="17"/>
        <v>243959767.43</v>
      </c>
    </row>
    <row r="391" spans="1:7" ht="93.75">
      <c r="A391" s="38" t="s">
        <v>232</v>
      </c>
      <c r="B391" s="39">
        <v>200</v>
      </c>
      <c r="C391" s="39" t="s">
        <v>233</v>
      </c>
      <c r="D391" s="40" t="str">
        <f t="shared" si="16"/>
        <v>000 1000 0000000 000 263</v>
      </c>
      <c r="E391" s="43">
        <v>4541700</v>
      </c>
      <c r="F391" s="43">
        <v>1954366</v>
      </c>
      <c r="G391" s="43">
        <f t="shared" si="17"/>
        <v>2587334</v>
      </c>
    </row>
    <row r="392" spans="1:7" ht="18.75">
      <c r="A392" s="38" t="s">
        <v>573</v>
      </c>
      <c r="B392" s="39">
        <v>200</v>
      </c>
      <c r="C392" s="39" t="s">
        <v>234</v>
      </c>
      <c r="D392" s="40" t="str">
        <f t="shared" si="16"/>
        <v>000 1000 0000000 000 290</v>
      </c>
      <c r="E392" s="43">
        <v>38000</v>
      </c>
      <c r="F392" s="43">
        <v>6570</v>
      </c>
      <c r="G392" s="43">
        <f t="shared" si="17"/>
        <v>31430</v>
      </c>
    </row>
    <row r="393" spans="1:7" ht="37.5">
      <c r="A393" s="38" t="s">
        <v>575</v>
      </c>
      <c r="B393" s="39">
        <v>200</v>
      </c>
      <c r="C393" s="39" t="s">
        <v>235</v>
      </c>
      <c r="D393" s="40" t="str">
        <f t="shared" si="16"/>
        <v>000 1000 0000000 000 300</v>
      </c>
      <c r="E393" s="43">
        <v>23144586.48</v>
      </c>
      <c r="F393" s="43">
        <v>548383.14</v>
      </c>
      <c r="G393" s="43">
        <f t="shared" si="17"/>
        <v>22596203.34</v>
      </c>
    </row>
    <row r="394" spans="1:7" ht="37.5">
      <c r="A394" s="38" t="s">
        <v>577</v>
      </c>
      <c r="B394" s="39">
        <v>200</v>
      </c>
      <c r="C394" s="39" t="s">
        <v>236</v>
      </c>
      <c r="D394" s="40" t="str">
        <f t="shared" si="16"/>
        <v>000 1000 0000000 000 310</v>
      </c>
      <c r="E394" s="43">
        <v>21414941</v>
      </c>
      <c r="F394" s="43">
        <v>63520.09</v>
      </c>
      <c r="G394" s="43">
        <f t="shared" si="17"/>
        <v>21351420.91</v>
      </c>
    </row>
    <row r="395" spans="1:7" ht="37.5">
      <c r="A395" s="38" t="s">
        <v>579</v>
      </c>
      <c r="B395" s="39">
        <v>200</v>
      </c>
      <c r="C395" s="39" t="s">
        <v>237</v>
      </c>
      <c r="D395" s="40" t="str">
        <f t="shared" si="16"/>
        <v>000 1000 0000000 000 340</v>
      </c>
      <c r="E395" s="43">
        <v>1729645.48</v>
      </c>
      <c r="F395" s="43">
        <v>484863.05</v>
      </c>
      <c r="G395" s="43">
        <f t="shared" si="17"/>
        <v>1244782.43</v>
      </c>
    </row>
    <row r="396" spans="1:7" ht="18.75">
      <c r="A396" s="38" t="s">
        <v>238</v>
      </c>
      <c r="B396" s="39">
        <v>200</v>
      </c>
      <c r="C396" s="39" t="s">
        <v>239</v>
      </c>
      <c r="D396" s="40" t="str">
        <f t="shared" si="16"/>
        <v>000 1001 0000000 000 000</v>
      </c>
      <c r="E396" s="43">
        <v>4541700</v>
      </c>
      <c r="F396" s="43">
        <v>1954366</v>
      </c>
      <c r="G396" s="43">
        <f t="shared" si="17"/>
        <v>2587334</v>
      </c>
    </row>
    <row r="397" spans="1:7" ht="18.75">
      <c r="A397" s="38" t="s">
        <v>545</v>
      </c>
      <c r="B397" s="39">
        <v>200</v>
      </c>
      <c r="C397" s="39" t="s">
        <v>240</v>
      </c>
      <c r="D397" s="40" t="str">
        <f t="shared" si="16"/>
        <v>000 1001 0000000 000 200</v>
      </c>
      <c r="E397" s="43">
        <v>4541700</v>
      </c>
      <c r="F397" s="43">
        <v>1954366</v>
      </c>
      <c r="G397" s="43">
        <f t="shared" si="17"/>
        <v>2587334</v>
      </c>
    </row>
    <row r="398" spans="1:7" ht="18.75">
      <c r="A398" s="38" t="s">
        <v>792</v>
      </c>
      <c r="B398" s="39">
        <v>200</v>
      </c>
      <c r="C398" s="39" t="s">
        <v>241</v>
      </c>
      <c r="D398" s="40" t="str">
        <f t="shared" si="16"/>
        <v>000 1001 0000000 000 260</v>
      </c>
      <c r="E398" s="43">
        <v>4541700</v>
      </c>
      <c r="F398" s="43">
        <v>1954366</v>
      </c>
      <c r="G398" s="43">
        <f t="shared" si="17"/>
        <v>2587334</v>
      </c>
    </row>
    <row r="399" spans="1:7" ht="93.75">
      <c r="A399" s="38" t="s">
        <v>232</v>
      </c>
      <c r="B399" s="39">
        <v>200</v>
      </c>
      <c r="C399" s="39" t="s">
        <v>242</v>
      </c>
      <c r="D399" s="40" t="str">
        <f t="shared" si="16"/>
        <v>000 1001 0000000 000 263</v>
      </c>
      <c r="E399" s="43">
        <v>4541700</v>
      </c>
      <c r="F399" s="43">
        <v>1954366</v>
      </c>
      <c r="G399" s="43">
        <f t="shared" si="17"/>
        <v>2587334</v>
      </c>
    </row>
    <row r="400" spans="1:7" ht="37.5">
      <c r="A400" s="38" t="s">
        <v>1105</v>
      </c>
      <c r="B400" s="39">
        <v>200</v>
      </c>
      <c r="C400" s="39" t="s">
        <v>1106</v>
      </c>
      <c r="D400" s="40" t="str">
        <f t="shared" si="16"/>
        <v>000 1002 0000000 000 000</v>
      </c>
      <c r="E400" s="43">
        <v>36672200</v>
      </c>
      <c r="F400" s="43">
        <v>17297573.25</v>
      </c>
      <c r="G400" s="43">
        <f t="shared" si="17"/>
        <v>19374626.75</v>
      </c>
    </row>
    <row r="401" spans="1:7" ht="18.75">
      <c r="A401" s="38" t="s">
        <v>545</v>
      </c>
      <c r="B401" s="39">
        <v>200</v>
      </c>
      <c r="C401" s="39" t="s">
        <v>1107</v>
      </c>
      <c r="D401" s="40" t="str">
        <f t="shared" si="16"/>
        <v>000 1002 0000000 000 200</v>
      </c>
      <c r="E401" s="43">
        <v>34581152.66</v>
      </c>
      <c r="F401" s="43">
        <v>16992784.81</v>
      </c>
      <c r="G401" s="43">
        <f t="shared" si="17"/>
        <v>17588367.849999998</v>
      </c>
    </row>
    <row r="402" spans="1:7" ht="56.25">
      <c r="A402" s="38" t="s">
        <v>547</v>
      </c>
      <c r="B402" s="39">
        <v>200</v>
      </c>
      <c r="C402" s="39" t="s">
        <v>1108</v>
      </c>
      <c r="D402" s="40" t="str">
        <f t="shared" si="16"/>
        <v>000 1002 0000000 000 210</v>
      </c>
      <c r="E402" s="43">
        <v>10126038</v>
      </c>
      <c r="F402" s="43">
        <v>4300956.56</v>
      </c>
      <c r="G402" s="43">
        <f t="shared" si="17"/>
        <v>5825081.44</v>
      </c>
    </row>
    <row r="403" spans="1:7" ht="18.75">
      <c r="A403" s="38" t="s">
        <v>549</v>
      </c>
      <c r="B403" s="39">
        <v>200</v>
      </c>
      <c r="C403" s="39" t="s">
        <v>1109</v>
      </c>
      <c r="D403" s="40" t="str">
        <f t="shared" si="16"/>
        <v>000 1002 0000000 000 211</v>
      </c>
      <c r="E403" s="43">
        <v>7772517</v>
      </c>
      <c r="F403" s="43">
        <v>3382149.2</v>
      </c>
      <c r="G403" s="43">
        <f t="shared" si="17"/>
        <v>4390367.8</v>
      </c>
    </row>
    <row r="404" spans="1:7" ht="37.5">
      <c r="A404" s="38" t="s">
        <v>553</v>
      </c>
      <c r="B404" s="39">
        <v>200</v>
      </c>
      <c r="C404" s="39" t="s">
        <v>1110</v>
      </c>
      <c r="D404" s="40" t="str">
        <f t="shared" si="16"/>
        <v>000 1002 0000000 000 213</v>
      </c>
      <c r="E404" s="43">
        <v>2353521</v>
      </c>
      <c r="F404" s="43">
        <v>918807.36</v>
      </c>
      <c r="G404" s="43">
        <f t="shared" si="17"/>
        <v>1434713.6400000001</v>
      </c>
    </row>
    <row r="405" spans="1:7" ht="18.75">
      <c r="A405" s="38" t="s">
        <v>555</v>
      </c>
      <c r="B405" s="39">
        <v>200</v>
      </c>
      <c r="C405" s="39" t="s">
        <v>1111</v>
      </c>
      <c r="D405" s="40" t="str">
        <f t="shared" si="16"/>
        <v>000 1002 0000000 000 220</v>
      </c>
      <c r="E405" s="43">
        <v>1679850.66</v>
      </c>
      <c r="F405" s="43">
        <v>1148396.25</v>
      </c>
      <c r="G405" s="43">
        <f t="shared" si="17"/>
        <v>531454.4099999999</v>
      </c>
    </row>
    <row r="406" spans="1:7" ht="18.75">
      <c r="A406" s="38" t="s">
        <v>557</v>
      </c>
      <c r="B406" s="39">
        <v>200</v>
      </c>
      <c r="C406" s="39" t="s">
        <v>1112</v>
      </c>
      <c r="D406" s="40" t="str">
        <f t="shared" si="16"/>
        <v>000 1002 0000000 000 221</v>
      </c>
      <c r="E406" s="43">
        <v>54227.47</v>
      </c>
      <c r="F406" s="43">
        <v>21155.94</v>
      </c>
      <c r="G406" s="43">
        <f t="shared" si="17"/>
        <v>33071.53</v>
      </c>
    </row>
    <row r="407" spans="1:7" ht="18.75">
      <c r="A407" s="38" t="s">
        <v>559</v>
      </c>
      <c r="B407" s="39">
        <v>200</v>
      </c>
      <c r="C407" s="39" t="s">
        <v>1113</v>
      </c>
      <c r="D407" s="40" t="str">
        <f t="shared" si="16"/>
        <v>000 1002 0000000 000 222</v>
      </c>
      <c r="E407" s="43">
        <v>15000</v>
      </c>
      <c r="F407" s="43">
        <v>2530</v>
      </c>
      <c r="G407" s="43">
        <f t="shared" si="17"/>
        <v>12470</v>
      </c>
    </row>
    <row r="408" spans="1:7" ht="18.75">
      <c r="A408" s="38" t="s">
        <v>561</v>
      </c>
      <c r="B408" s="39">
        <v>200</v>
      </c>
      <c r="C408" s="39" t="s">
        <v>1114</v>
      </c>
      <c r="D408" s="40" t="str">
        <f t="shared" si="16"/>
        <v>000 1002 0000000 000 223</v>
      </c>
      <c r="E408" s="43">
        <v>708832</v>
      </c>
      <c r="F408" s="43">
        <v>508955.85</v>
      </c>
      <c r="G408" s="43">
        <f t="shared" si="17"/>
        <v>199876.15000000002</v>
      </c>
    </row>
    <row r="409" spans="1:7" ht="37.5">
      <c r="A409" s="38" t="s">
        <v>563</v>
      </c>
      <c r="B409" s="39">
        <v>200</v>
      </c>
      <c r="C409" s="39" t="s">
        <v>1115</v>
      </c>
      <c r="D409" s="40" t="str">
        <f t="shared" si="16"/>
        <v>000 1002 0000000 000 224</v>
      </c>
      <c r="E409" s="43">
        <v>8000</v>
      </c>
      <c r="F409" s="43">
        <v>2000</v>
      </c>
      <c r="G409" s="43">
        <f t="shared" si="17"/>
        <v>6000</v>
      </c>
    </row>
    <row r="410" spans="1:7" ht="37.5">
      <c r="A410" s="38" t="s">
        <v>565</v>
      </c>
      <c r="B410" s="39">
        <v>200</v>
      </c>
      <c r="C410" s="39" t="s">
        <v>1116</v>
      </c>
      <c r="D410" s="40" t="str">
        <f t="shared" si="16"/>
        <v>000 1002 0000000 000 225</v>
      </c>
      <c r="E410" s="43">
        <v>683351.19</v>
      </c>
      <c r="F410" s="43">
        <v>471662.16</v>
      </c>
      <c r="G410" s="43">
        <f t="shared" si="17"/>
        <v>211689.02999999997</v>
      </c>
    </row>
    <row r="411" spans="1:7" ht="18.75">
      <c r="A411" s="38" t="s">
        <v>567</v>
      </c>
      <c r="B411" s="39">
        <v>200</v>
      </c>
      <c r="C411" s="39" t="s">
        <v>1117</v>
      </c>
      <c r="D411" s="40" t="str">
        <f t="shared" si="16"/>
        <v>000 1002 0000000 000 226</v>
      </c>
      <c r="E411" s="43">
        <v>210440</v>
      </c>
      <c r="F411" s="43">
        <v>142092.3</v>
      </c>
      <c r="G411" s="43">
        <f t="shared" si="17"/>
        <v>68347.70000000001</v>
      </c>
    </row>
    <row r="412" spans="1:7" ht="56.25">
      <c r="A412" s="38" t="s">
        <v>569</v>
      </c>
      <c r="B412" s="39">
        <v>200</v>
      </c>
      <c r="C412" s="39" t="s">
        <v>1118</v>
      </c>
      <c r="D412" s="40" t="str">
        <f t="shared" si="16"/>
        <v>000 1002 0000000 000 240</v>
      </c>
      <c r="E412" s="43">
        <v>22772264</v>
      </c>
      <c r="F412" s="43">
        <v>11543432</v>
      </c>
      <c r="G412" s="43">
        <f t="shared" si="17"/>
        <v>11228832</v>
      </c>
    </row>
    <row r="413" spans="1:7" ht="93.75">
      <c r="A413" s="38" t="s">
        <v>570</v>
      </c>
      <c r="B413" s="39">
        <v>200</v>
      </c>
      <c r="C413" s="39" t="s">
        <v>1119</v>
      </c>
      <c r="D413" s="40" t="str">
        <f t="shared" si="16"/>
        <v>000 1002 0000000 000 241</v>
      </c>
      <c r="E413" s="43">
        <v>22772264</v>
      </c>
      <c r="F413" s="43">
        <v>11543432</v>
      </c>
      <c r="G413" s="43">
        <f t="shared" si="17"/>
        <v>11228832</v>
      </c>
    </row>
    <row r="414" spans="1:7" ht="18.75">
      <c r="A414" s="38" t="s">
        <v>573</v>
      </c>
      <c r="B414" s="39">
        <v>200</v>
      </c>
      <c r="C414" s="39" t="s">
        <v>1120</v>
      </c>
      <c r="D414" s="40" t="str">
        <f t="shared" si="16"/>
        <v>000 1002 0000000 000 290</v>
      </c>
      <c r="E414" s="43">
        <v>3000</v>
      </c>
      <c r="F414" s="43"/>
      <c r="G414" s="43">
        <f t="shared" si="17"/>
        <v>3000</v>
      </c>
    </row>
    <row r="415" spans="1:7" ht="37.5">
      <c r="A415" s="38" t="s">
        <v>575</v>
      </c>
      <c r="B415" s="39">
        <v>200</v>
      </c>
      <c r="C415" s="39" t="s">
        <v>1121</v>
      </c>
      <c r="D415" s="40" t="str">
        <f t="shared" si="16"/>
        <v>000 1002 0000000 000 300</v>
      </c>
      <c r="E415" s="43">
        <v>2091047.34</v>
      </c>
      <c r="F415" s="43">
        <v>304788.44</v>
      </c>
      <c r="G415" s="43">
        <f t="shared" si="17"/>
        <v>1786258.9000000001</v>
      </c>
    </row>
    <row r="416" spans="1:7" ht="37.5">
      <c r="A416" s="38" t="s">
        <v>577</v>
      </c>
      <c r="B416" s="39">
        <v>200</v>
      </c>
      <c r="C416" s="39" t="s">
        <v>1122</v>
      </c>
      <c r="D416" s="40" t="str">
        <f t="shared" si="16"/>
        <v>000 1002 0000000 000 310</v>
      </c>
      <c r="E416" s="43">
        <v>1206400</v>
      </c>
      <c r="F416" s="43">
        <v>13950</v>
      </c>
      <c r="G416" s="43">
        <f t="shared" si="17"/>
        <v>1192450</v>
      </c>
    </row>
    <row r="417" spans="1:7" ht="37.5">
      <c r="A417" s="38" t="s">
        <v>579</v>
      </c>
      <c r="B417" s="39">
        <v>200</v>
      </c>
      <c r="C417" s="39" t="s">
        <v>1123</v>
      </c>
      <c r="D417" s="40" t="str">
        <f t="shared" si="16"/>
        <v>000 1002 0000000 000 340</v>
      </c>
      <c r="E417" s="43">
        <v>884647.34</v>
      </c>
      <c r="F417" s="43">
        <v>290838.44</v>
      </c>
      <c r="G417" s="43">
        <f t="shared" si="17"/>
        <v>593808.8999999999</v>
      </c>
    </row>
    <row r="418" spans="1:7" ht="37.5">
      <c r="A418" s="38" t="s">
        <v>1124</v>
      </c>
      <c r="B418" s="39">
        <v>200</v>
      </c>
      <c r="C418" s="39" t="s">
        <v>1125</v>
      </c>
      <c r="D418" s="40" t="str">
        <f t="shared" si="16"/>
        <v>000 1003 0000000 000 000</v>
      </c>
      <c r="E418" s="43">
        <v>424776535.5</v>
      </c>
      <c r="F418" s="43">
        <v>179798548.53</v>
      </c>
      <c r="G418" s="43">
        <f t="shared" si="17"/>
        <v>244977986.97</v>
      </c>
    </row>
    <row r="419" spans="1:7" ht="18.75">
      <c r="A419" s="38" t="s">
        <v>545</v>
      </c>
      <c r="B419" s="39">
        <v>200</v>
      </c>
      <c r="C419" s="39" t="s">
        <v>1126</v>
      </c>
      <c r="D419" s="40" t="str">
        <f t="shared" si="16"/>
        <v>000 1003 0000000 000 200</v>
      </c>
      <c r="E419" s="43">
        <v>422748235.5</v>
      </c>
      <c r="F419" s="43">
        <v>179624455.33</v>
      </c>
      <c r="G419" s="43">
        <f t="shared" si="17"/>
        <v>243123780.17</v>
      </c>
    </row>
    <row r="420" spans="1:7" ht="18.75">
      <c r="A420" s="38" t="s">
        <v>555</v>
      </c>
      <c r="B420" s="39">
        <v>200</v>
      </c>
      <c r="C420" s="39" t="s">
        <v>1127</v>
      </c>
      <c r="D420" s="40" t="str">
        <f t="shared" si="16"/>
        <v>000 1003 0000000 000 220</v>
      </c>
      <c r="E420" s="43">
        <v>11649117.7</v>
      </c>
      <c r="F420" s="43">
        <v>4759674.06</v>
      </c>
      <c r="G420" s="43">
        <f t="shared" si="17"/>
        <v>6889443.64</v>
      </c>
    </row>
    <row r="421" spans="1:7" ht="18.75">
      <c r="A421" s="38" t="s">
        <v>557</v>
      </c>
      <c r="B421" s="39">
        <v>200</v>
      </c>
      <c r="C421" s="39" t="s">
        <v>1128</v>
      </c>
      <c r="D421" s="40" t="str">
        <f t="shared" si="16"/>
        <v>000 1003 0000000 000 221</v>
      </c>
      <c r="E421" s="43">
        <v>3591717.7</v>
      </c>
      <c r="F421" s="43">
        <v>1234466.42</v>
      </c>
      <c r="G421" s="43">
        <f t="shared" si="17"/>
        <v>2357251.2800000003</v>
      </c>
    </row>
    <row r="422" spans="1:7" ht="18.75">
      <c r="A422" s="38" t="s">
        <v>559</v>
      </c>
      <c r="B422" s="39">
        <v>200</v>
      </c>
      <c r="C422" s="39" t="s">
        <v>1129</v>
      </c>
      <c r="D422" s="40" t="str">
        <f t="shared" si="16"/>
        <v>000 1003 0000000 000 222</v>
      </c>
      <c r="E422" s="43">
        <v>90000</v>
      </c>
      <c r="F422" s="43">
        <v>16500</v>
      </c>
      <c r="G422" s="43">
        <f t="shared" si="17"/>
        <v>73500</v>
      </c>
    </row>
    <row r="423" spans="1:7" ht="18.75">
      <c r="A423" s="38" t="s">
        <v>567</v>
      </c>
      <c r="B423" s="39">
        <v>200</v>
      </c>
      <c r="C423" s="39" t="s">
        <v>1130</v>
      </c>
      <c r="D423" s="40" t="str">
        <f t="shared" si="16"/>
        <v>000 1003 0000000 000 226</v>
      </c>
      <c r="E423" s="43">
        <v>7967400</v>
      </c>
      <c r="F423" s="43">
        <v>3508707.64</v>
      </c>
      <c r="G423" s="43">
        <f t="shared" si="17"/>
        <v>4458692.359999999</v>
      </c>
    </row>
    <row r="424" spans="1:7" ht="56.25">
      <c r="A424" s="38" t="s">
        <v>569</v>
      </c>
      <c r="B424" s="39">
        <v>200</v>
      </c>
      <c r="C424" s="39" t="s">
        <v>1131</v>
      </c>
      <c r="D424" s="40" t="str">
        <f t="shared" si="16"/>
        <v>000 1003 0000000 000 240</v>
      </c>
      <c r="E424" s="43">
        <v>14192300</v>
      </c>
      <c r="F424" s="43">
        <v>7864000</v>
      </c>
      <c r="G424" s="43">
        <f t="shared" si="17"/>
        <v>6328300</v>
      </c>
    </row>
    <row r="425" spans="1:7" ht="93.75">
      <c r="A425" s="38" t="s">
        <v>570</v>
      </c>
      <c r="B425" s="39">
        <v>200</v>
      </c>
      <c r="C425" s="39" t="s">
        <v>1132</v>
      </c>
      <c r="D425" s="40" t="str">
        <f t="shared" si="16"/>
        <v>000 1003 0000000 000 241</v>
      </c>
      <c r="E425" s="43">
        <v>13627200</v>
      </c>
      <c r="F425" s="43">
        <v>7556000</v>
      </c>
      <c r="G425" s="43">
        <f t="shared" si="17"/>
        <v>6071200</v>
      </c>
    </row>
    <row r="426" spans="1:7" ht="131.25">
      <c r="A426" s="38" t="s">
        <v>668</v>
      </c>
      <c r="B426" s="39">
        <v>200</v>
      </c>
      <c r="C426" s="39" t="s">
        <v>1133</v>
      </c>
      <c r="D426" s="40" t="str">
        <f t="shared" si="16"/>
        <v>000 1003 0000000 000 242</v>
      </c>
      <c r="E426" s="43">
        <v>565100</v>
      </c>
      <c r="F426" s="43">
        <v>308000</v>
      </c>
      <c r="G426" s="43">
        <f t="shared" si="17"/>
        <v>257100</v>
      </c>
    </row>
    <row r="427" spans="1:7" ht="18.75">
      <c r="A427" s="38" t="s">
        <v>792</v>
      </c>
      <c r="B427" s="39">
        <v>200</v>
      </c>
      <c r="C427" s="39" t="s">
        <v>1134</v>
      </c>
      <c r="D427" s="40" t="str">
        <f t="shared" si="16"/>
        <v>000 1003 0000000 000 260</v>
      </c>
      <c r="E427" s="43">
        <v>396871817.8</v>
      </c>
      <c r="F427" s="43">
        <v>166994211.27</v>
      </c>
      <c r="G427" s="43">
        <f t="shared" si="17"/>
        <v>229877606.53</v>
      </c>
    </row>
    <row r="428" spans="1:7" ht="37.5">
      <c r="A428" s="38" t="s">
        <v>794</v>
      </c>
      <c r="B428" s="39">
        <v>200</v>
      </c>
      <c r="C428" s="39" t="s">
        <v>1135</v>
      </c>
      <c r="D428" s="40" t="str">
        <f t="shared" si="16"/>
        <v>000 1003 0000000 000 262</v>
      </c>
      <c r="E428" s="43">
        <v>396871817.8</v>
      </c>
      <c r="F428" s="43">
        <v>166994211.27</v>
      </c>
      <c r="G428" s="43">
        <f t="shared" si="17"/>
        <v>229877606.53</v>
      </c>
    </row>
    <row r="429" spans="1:7" ht="18.75">
      <c r="A429" s="38" t="s">
        <v>573</v>
      </c>
      <c r="B429" s="39">
        <v>200</v>
      </c>
      <c r="C429" s="39" t="s">
        <v>1136</v>
      </c>
      <c r="D429" s="40" t="str">
        <f t="shared" si="16"/>
        <v>000 1003 0000000 000 290</v>
      </c>
      <c r="E429" s="43">
        <v>35000</v>
      </c>
      <c r="F429" s="43">
        <v>6570</v>
      </c>
      <c r="G429" s="43">
        <f t="shared" si="17"/>
        <v>28430</v>
      </c>
    </row>
    <row r="430" spans="1:7" ht="37.5">
      <c r="A430" s="38" t="s">
        <v>575</v>
      </c>
      <c r="B430" s="39">
        <v>200</v>
      </c>
      <c r="C430" s="39" t="s">
        <v>1137</v>
      </c>
      <c r="D430" s="40" t="str">
        <f aca="true" t="shared" si="18" ref="D430:D480">IF(OR(LEFT(C430,5)="000 9",LEFT(C430,5)="000 7"),"X",C430)</f>
        <v>000 1003 0000000 000 300</v>
      </c>
      <c r="E430" s="43">
        <v>2028300</v>
      </c>
      <c r="F430" s="43">
        <v>174093.2</v>
      </c>
      <c r="G430" s="43">
        <f t="shared" si="17"/>
        <v>1854206.8</v>
      </c>
    </row>
    <row r="431" spans="1:7" ht="37.5">
      <c r="A431" s="38" t="s">
        <v>577</v>
      </c>
      <c r="B431" s="39">
        <v>200</v>
      </c>
      <c r="C431" s="39" t="s">
        <v>1138</v>
      </c>
      <c r="D431" s="40" t="str">
        <f t="shared" si="18"/>
        <v>000 1003 0000000 000 310</v>
      </c>
      <c r="E431" s="43">
        <v>1303500</v>
      </c>
      <c r="F431" s="43">
        <v>0</v>
      </c>
      <c r="G431" s="43">
        <f aca="true" t="shared" si="19" ref="G431:G481">E431-F431</f>
        <v>1303500</v>
      </c>
    </row>
    <row r="432" spans="1:7" ht="37.5">
      <c r="A432" s="38" t="s">
        <v>579</v>
      </c>
      <c r="B432" s="39">
        <v>200</v>
      </c>
      <c r="C432" s="39" t="s">
        <v>1139</v>
      </c>
      <c r="D432" s="40" t="str">
        <f t="shared" si="18"/>
        <v>000 1003 0000000 000 340</v>
      </c>
      <c r="E432" s="43">
        <v>724800</v>
      </c>
      <c r="F432" s="43">
        <v>174093.2</v>
      </c>
      <c r="G432" s="43">
        <f t="shared" si="19"/>
        <v>550706.8</v>
      </c>
    </row>
    <row r="433" spans="1:7" ht="18.75">
      <c r="A433" s="38" t="s">
        <v>1140</v>
      </c>
      <c r="B433" s="39">
        <v>200</v>
      </c>
      <c r="C433" s="39" t="s">
        <v>1141</v>
      </c>
      <c r="D433" s="40" t="str">
        <f t="shared" si="18"/>
        <v>000 1004 0000000 000 000</v>
      </c>
      <c r="E433" s="43">
        <v>48202441</v>
      </c>
      <c r="F433" s="43">
        <v>14115169.08</v>
      </c>
      <c r="G433" s="43">
        <f t="shared" si="19"/>
        <v>34087271.92</v>
      </c>
    </row>
    <row r="434" spans="1:7" ht="18.75">
      <c r="A434" s="38" t="s">
        <v>545</v>
      </c>
      <c r="B434" s="39">
        <v>200</v>
      </c>
      <c r="C434" s="39" t="s">
        <v>1142</v>
      </c>
      <c r="D434" s="40" t="str">
        <f t="shared" si="18"/>
        <v>000 1004 0000000 000 200</v>
      </c>
      <c r="E434" s="43">
        <v>29827400</v>
      </c>
      <c r="F434" s="43">
        <v>14115169.08</v>
      </c>
      <c r="G434" s="43">
        <f t="shared" si="19"/>
        <v>15712230.92</v>
      </c>
    </row>
    <row r="435" spans="1:7" ht="18.75">
      <c r="A435" s="38" t="s">
        <v>555</v>
      </c>
      <c r="B435" s="39">
        <v>200</v>
      </c>
      <c r="C435" s="39" t="s">
        <v>1143</v>
      </c>
      <c r="D435" s="40" t="str">
        <f t="shared" si="18"/>
        <v>000 1004 0000000 000 220</v>
      </c>
      <c r="E435" s="43">
        <v>2422600</v>
      </c>
      <c r="F435" s="43">
        <v>792529.98</v>
      </c>
      <c r="G435" s="43">
        <f t="shared" si="19"/>
        <v>1630070.02</v>
      </c>
    </row>
    <row r="436" spans="1:7" ht="18.75">
      <c r="A436" s="38" t="s">
        <v>567</v>
      </c>
      <c r="B436" s="39">
        <v>200</v>
      </c>
      <c r="C436" s="39" t="s">
        <v>1144</v>
      </c>
      <c r="D436" s="40" t="str">
        <f t="shared" si="18"/>
        <v>000 1004 0000000 000 226</v>
      </c>
      <c r="E436" s="43">
        <v>2422600</v>
      </c>
      <c r="F436" s="43">
        <v>792529.98</v>
      </c>
      <c r="G436" s="43">
        <f t="shared" si="19"/>
        <v>1630070.02</v>
      </c>
    </row>
    <row r="437" spans="1:7" ht="18.75">
      <c r="A437" s="38" t="s">
        <v>792</v>
      </c>
      <c r="B437" s="39">
        <v>200</v>
      </c>
      <c r="C437" s="39" t="s">
        <v>1145</v>
      </c>
      <c r="D437" s="40" t="str">
        <f t="shared" si="18"/>
        <v>000 1004 0000000 000 260</v>
      </c>
      <c r="E437" s="43">
        <v>27404800</v>
      </c>
      <c r="F437" s="43">
        <v>13322639.1</v>
      </c>
      <c r="G437" s="43">
        <f t="shared" si="19"/>
        <v>14082160.9</v>
      </c>
    </row>
    <row r="438" spans="1:7" ht="37.5">
      <c r="A438" s="38" t="s">
        <v>794</v>
      </c>
      <c r="B438" s="39">
        <v>200</v>
      </c>
      <c r="C438" s="39" t="s">
        <v>1146</v>
      </c>
      <c r="D438" s="40" t="str">
        <f t="shared" si="18"/>
        <v>000 1004 0000000 000 262</v>
      </c>
      <c r="E438" s="43">
        <v>27404800</v>
      </c>
      <c r="F438" s="43">
        <v>13322639.1</v>
      </c>
      <c r="G438" s="43">
        <f t="shared" si="19"/>
        <v>14082160.9</v>
      </c>
    </row>
    <row r="439" spans="1:7" ht="37.5">
      <c r="A439" s="38" t="s">
        <v>575</v>
      </c>
      <c r="B439" s="39">
        <v>200</v>
      </c>
      <c r="C439" s="39" t="s">
        <v>1147</v>
      </c>
      <c r="D439" s="40" t="str">
        <f t="shared" si="18"/>
        <v>000 1004 0000000 000 300</v>
      </c>
      <c r="E439" s="43">
        <v>18375041</v>
      </c>
      <c r="F439" s="43">
        <v>0</v>
      </c>
      <c r="G439" s="43">
        <f t="shared" si="19"/>
        <v>18375041</v>
      </c>
    </row>
    <row r="440" spans="1:7" ht="37.5">
      <c r="A440" s="38" t="s">
        <v>577</v>
      </c>
      <c r="B440" s="39">
        <v>200</v>
      </c>
      <c r="C440" s="39" t="s">
        <v>1148</v>
      </c>
      <c r="D440" s="40" t="str">
        <f t="shared" si="18"/>
        <v>000 1004 0000000 000 310</v>
      </c>
      <c r="E440" s="43">
        <v>18375041</v>
      </c>
      <c r="F440" s="43">
        <v>0</v>
      </c>
      <c r="G440" s="43">
        <f t="shared" si="19"/>
        <v>18375041</v>
      </c>
    </row>
    <row r="441" spans="1:7" ht="56.25">
      <c r="A441" s="38" t="s">
        <v>1149</v>
      </c>
      <c r="B441" s="39">
        <v>200</v>
      </c>
      <c r="C441" s="39" t="s">
        <v>1150</v>
      </c>
      <c r="D441" s="40" t="str">
        <f t="shared" si="18"/>
        <v>000 1006 0000000 000 000</v>
      </c>
      <c r="E441" s="43">
        <v>18842900</v>
      </c>
      <c r="F441" s="43">
        <v>7553336.55</v>
      </c>
      <c r="G441" s="43">
        <f t="shared" si="19"/>
        <v>11289563.45</v>
      </c>
    </row>
    <row r="442" spans="1:7" ht="18.75">
      <c r="A442" s="38" t="s">
        <v>545</v>
      </c>
      <c r="B442" s="39">
        <v>200</v>
      </c>
      <c r="C442" s="39" t="s">
        <v>1151</v>
      </c>
      <c r="D442" s="40" t="str">
        <f t="shared" si="18"/>
        <v>000 1006 0000000 000 200</v>
      </c>
      <c r="E442" s="43">
        <v>18192701.86</v>
      </c>
      <c r="F442" s="43">
        <v>7483835.05</v>
      </c>
      <c r="G442" s="43">
        <f t="shared" si="19"/>
        <v>10708866.809999999</v>
      </c>
    </row>
    <row r="443" spans="1:7" ht="56.25">
      <c r="A443" s="38" t="s">
        <v>547</v>
      </c>
      <c r="B443" s="39">
        <v>200</v>
      </c>
      <c r="C443" s="39" t="s">
        <v>1152</v>
      </c>
      <c r="D443" s="40" t="str">
        <f t="shared" si="18"/>
        <v>000 1006 0000000 000 210</v>
      </c>
      <c r="E443" s="43">
        <v>15180991.16</v>
      </c>
      <c r="F443" s="43">
        <v>6473369.46</v>
      </c>
      <c r="G443" s="43">
        <f t="shared" si="19"/>
        <v>8707621.7</v>
      </c>
    </row>
    <row r="444" spans="1:7" ht="18.75">
      <c r="A444" s="38" t="s">
        <v>549</v>
      </c>
      <c r="B444" s="39">
        <v>200</v>
      </c>
      <c r="C444" s="39" t="s">
        <v>1153</v>
      </c>
      <c r="D444" s="40" t="str">
        <f t="shared" si="18"/>
        <v>000 1006 0000000 000 211</v>
      </c>
      <c r="E444" s="43">
        <v>11659209.8</v>
      </c>
      <c r="F444" s="43">
        <v>4895291.4</v>
      </c>
      <c r="G444" s="43">
        <f t="shared" si="19"/>
        <v>6763918.4</v>
      </c>
    </row>
    <row r="445" spans="1:7" ht="18.75">
      <c r="A445" s="38" t="s">
        <v>551</v>
      </c>
      <c r="B445" s="39">
        <v>200</v>
      </c>
      <c r="C445" s="39" t="s">
        <v>1154</v>
      </c>
      <c r="D445" s="40" t="str">
        <f t="shared" si="18"/>
        <v>000 1006 0000000 000 212</v>
      </c>
      <c r="E445" s="43">
        <v>700</v>
      </c>
      <c r="F445" s="43">
        <v>700</v>
      </c>
      <c r="G445" s="43">
        <f t="shared" si="19"/>
        <v>0</v>
      </c>
    </row>
    <row r="446" spans="1:7" ht="37.5">
      <c r="A446" s="38" t="s">
        <v>553</v>
      </c>
      <c r="B446" s="39">
        <v>200</v>
      </c>
      <c r="C446" s="39" t="s">
        <v>1155</v>
      </c>
      <c r="D446" s="40" t="str">
        <f t="shared" si="18"/>
        <v>000 1006 0000000 000 213</v>
      </c>
      <c r="E446" s="43">
        <v>3521081.36</v>
      </c>
      <c r="F446" s="43">
        <v>1577378.06</v>
      </c>
      <c r="G446" s="43">
        <f t="shared" si="19"/>
        <v>1943703.2999999998</v>
      </c>
    </row>
    <row r="447" spans="1:7" ht="18.75">
      <c r="A447" s="38" t="s">
        <v>555</v>
      </c>
      <c r="B447" s="39">
        <v>200</v>
      </c>
      <c r="C447" s="39" t="s">
        <v>1156</v>
      </c>
      <c r="D447" s="40" t="str">
        <f t="shared" si="18"/>
        <v>000 1006 0000000 000 220</v>
      </c>
      <c r="E447" s="43">
        <v>2216810.7</v>
      </c>
      <c r="F447" s="43">
        <v>646565.59</v>
      </c>
      <c r="G447" s="43">
        <f t="shared" si="19"/>
        <v>1570245.1100000003</v>
      </c>
    </row>
    <row r="448" spans="1:7" ht="18.75">
      <c r="A448" s="38" t="s">
        <v>557</v>
      </c>
      <c r="B448" s="39">
        <v>200</v>
      </c>
      <c r="C448" s="39" t="s">
        <v>1157</v>
      </c>
      <c r="D448" s="40" t="str">
        <f t="shared" si="18"/>
        <v>000 1006 0000000 000 221</v>
      </c>
      <c r="E448" s="43">
        <v>241600</v>
      </c>
      <c r="F448" s="43">
        <v>91664.57</v>
      </c>
      <c r="G448" s="43">
        <f t="shared" si="19"/>
        <v>149935.43</v>
      </c>
    </row>
    <row r="449" spans="1:7" ht="18.75">
      <c r="A449" s="38" t="s">
        <v>559</v>
      </c>
      <c r="B449" s="39">
        <v>200</v>
      </c>
      <c r="C449" s="39" t="s">
        <v>1158</v>
      </c>
      <c r="D449" s="40" t="str">
        <f t="shared" si="18"/>
        <v>000 1006 0000000 000 222</v>
      </c>
      <c r="E449" s="43">
        <v>9600</v>
      </c>
      <c r="F449" s="43">
        <v>2140</v>
      </c>
      <c r="G449" s="43">
        <f t="shared" si="19"/>
        <v>7460</v>
      </c>
    </row>
    <row r="450" spans="1:7" ht="18.75">
      <c r="A450" s="38" t="s">
        <v>561</v>
      </c>
      <c r="B450" s="39">
        <v>200</v>
      </c>
      <c r="C450" s="39" t="s">
        <v>1159</v>
      </c>
      <c r="D450" s="40" t="str">
        <f t="shared" si="18"/>
        <v>000 1006 0000000 000 223</v>
      </c>
      <c r="E450" s="43">
        <v>248532.33</v>
      </c>
      <c r="F450" s="43">
        <v>127193.84</v>
      </c>
      <c r="G450" s="43">
        <f t="shared" si="19"/>
        <v>121338.48999999999</v>
      </c>
    </row>
    <row r="451" spans="1:7" ht="37.5">
      <c r="A451" s="38" t="s">
        <v>565</v>
      </c>
      <c r="B451" s="39">
        <v>200</v>
      </c>
      <c r="C451" s="39" t="s">
        <v>1160</v>
      </c>
      <c r="D451" s="40" t="str">
        <f t="shared" si="18"/>
        <v>000 1006 0000000 000 225</v>
      </c>
      <c r="E451" s="43">
        <v>1028078.37</v>
      </c>
      <c r="F451" s="43">
        <v>205642.15</v>
      </c>
      <c r="G451" s="43">
        <f t="shared" si="19"/>
        <v>822436.22</v>
      </c>
    </row>
    <row r="452" spans="1:7" ht="18.75">
      <c r="A452" s="38" t="s">
        <v>567</v>
      </c>
      <c r="B452" s="39">
        <v>200</v>
      </c>
      <c r="C452" s="39" t="s">
        <v>1161</v>
      </c>
      <c r="D452" s="40" t="str">
        <f t="shared" si="18"/>
        <v>000 1006 0000000 000 226</v>
      </c>
      <c r="E452" s="43">
        <v>689000</v>
      </c>
      <c r="F452" s="43">
        <v>219925.03</v>
      </c>
      <c r="G452" s="43">
        <f t="shared" si="19"/>
        <v>469074.97</v>
      </c>
    </row>
    <row r="453" spans="1:7" ht="56.25">
      <c r="A453" s="38" t="s">
        <v>569</v>
      </c>
      <c r="B453" s="39">
        <v>200</v>
      </c>
      <c r="C453" s="39" t="s">
        <v>1162</v>
      </c>
      <c r="D453" s="40" t="str">
        <f t="shared" si="18"/>
        <v>000 1006 0000000 000 240</v>
      </c>
      <c r="E453" s="43">
        <v>794900</v>
      </c>
      <c r="F453" s="43">
        <v>363900</v>
      </c>
      <c r="G453" s="43">
        <f t="shared" si="19"/>
        <v>431000</v>
      </c>
    </row>
    <row r="454" spans="1:7" ht="131.25">
      <c r="A454" s="38" t="s">
        <v>668</v>
      </c>
      <c r="B454" s="39">
        <v>200</v>
      </c>
      <c r="C454" s="39" t="s">
        <v>1163</v>
      </c>
      <c r="D454" s="40" t="str">
        <f t="shared" si="18"/>
        <v>000 1006 0000000 000 242</v>
      </c>
      <c r="E454" s="43">
        <v>794900</v>
      </c>
      <c r="F454" s="43">
        <v>363900</v>
      </c>
      <c r="G454" s="43">
        <f t="shared" si="19"/>
        <v>431000</v>
      </c>
    </row>
    <row r="455" spans="1:7" ht="37.5">
      <c r="A455" s="38" t="s">
        <v>575</v>
      </c>
      <c r="B455" s="39">
        <v>200</v>
      </c>
      <c r="C455" s="39" t="s">
        <v>1164</v>
      </c>
      <c r="D455" s="40" t="str">
        <f t="shared" si="18"/>
        <v>000 1006 0000000 000 300</v>
      </c>
      <c r="E455" s="43">
        <v>650198.14</v>
      </c>
      <c r="F455" s="43">
        <v>69501.5</v>
      </c>
      <c r="G455" s="43">
        <f t="shared" si="19"/>
        <v>580696.64</v>
      </c>
    </row>
    <row r="456" spans="1:7" ht="37.5">
      <c r="A456" s="38" t="s">
        <v>577</v>
      </c>
      <c r="B456" s="39">
        <v>200</v>
      </c>
      <c r="C456" s="39" t="s">
        <v>1165</v>
      </c>
      <c r="D456" s="40" t="str">
        <f t="shared" si="18"/>
        <v>000 1006 0000000 000 310</v>
      </c>
      <c r="E456" s="43">
        <v>530000</v>
      </c>
      <c r="F456" s="43">
        <v>49570.09</v>
      </c>
      <c r="G456" s="43">
        <f t="shared" si="19"/>
        <v>480429.91000000003</v>
      </c>
    </row>
    <row r="457" spans="1:7" ht="37.5">
      <c r="A457" s="38" t="s">
        <v>579</v>
      </c>
      <c r="B457" s="39">
        <v>200</v>
      </c>
      <c r="C457" s="39" t="s">
        <v>1166</v>
      </c>
      <c r="D457" s="40" t="str">
        <f t="shared" si="18"/>
        <v>000 1006 0000000 000 340</v>
      </c>
      <c r="E457" s="43">
        <v>120198.14</v>
      </c>
      <c r="F457" s="43">
        <v>19931.41</v>
      </c>
      <c r="G457" s="43">
        <f t="shared" si="19"/>
        <v>100266.73</v>
      </c>
    </row>
    <row r="458" spans="1:7" ht="37.5">
      <c r="A458" s="38" t="s">
        <v>1167</v>
      </c>
      <c r="B458" s="39">
        <v>200</v>
      </c>
      <c r="C458" s="39" t="s">
        <v>1168</v>
      </c>
      <c r="D458" s="40" t="str">
        <f t="shared" si="18"/>
        <v>000 1100 0000000 000 000</v>
      </c>
      <c r="E458" s="43">
        <v>8887100</v>
      </c>
      <c r="F458" s="43">
        <v>4243569.27</v>
      </c>
      <c r="G458" s="43">
        <f t="shared" si="19"/>
        <v>4643530.73</v>
      </c>
    </row>
    <row r="459" spans="1:7" ht="18.75">
      <c r="A459" s="38" t="s">
        <v>545</v>
      </c>
      <c r="B459" s="39">
        <v>200</v>
      </c>
      <c r="C459" s="39" t="s">
        <v>1169</v>
      </c>
      <c r="D459" s="40" t="str">
        <f t="shared" si="18"/>
        <v>000 1100 0000000 000 200</v>
      </c>
      <c r="E459" s="43">
        <v>8762502.5</v>
      </c>
      <c r="F459" s="43">
        <v>4222626.77</v>
      </c>
      <c r="G459" s="43">
        <f t="shared" si="19"/>
        <v>4539875.73</v>
      </c>
    </row>
    <row r="460" spans="1:7" ht="18.75">
      <c r="A460" s="38" t="s">
        <v>555</v>
      </c>
      <c r="B460" s="39">
        <v>200</v>
      </c>
      <c r="C460" s="39" t="s">
        <v>1170</v>
      </c>
      <c r="D460" s="40" t="str">
        <f t="shared" si="18"/>
        <v>000 1100 0000000 000 220</v>
      </c>
      <c r="E460" s="43">
        <v>480820.05</v>
      </c>
      <c r="F460" s="43">
        <v>331705.05</v>
      </c>
      <c r="G460" s="43">
        <f t="shared" si="19"/>
        <v>149115</v>
      </c>
    </row>
    <row r="461" spans="1:7" ht="18.75">
      <c r="A461" s="38" t="s">
        <v>557</v>
      </c>
      <c r="B461" s="39">
        <v>200</v>
      </c>
      <c r="C461" s="39" t="s">
        <v>1171</v>
      </c>
      <c r="D461" s="40" t="str">
        <f t="shared" si="18"/>
        <v>000 1100 0000000 000 221</v>
      </c>
      <c r="E461" s="43"/>
      <c r="F461" s="43"/>
      <c r="G461" s="43">
        <f t="shared" si="19"/>
        <v>0</v>
      </c>
    </row>
    <row r="462" spans="1:7" ht="18.75">
      <c r="A462" s="38" t="s">
        <v>559</v>
      </c>
      <c r="B462" s="39">
        <v>200</v>
      </c>
      <c r="C462" s="39" t="s">
        <v>1172</v>
      </c>
      <c r="D462" s="40" t="str">
        <f t="shared" si="18"/>
        <v>000 1100 0000000 000 222</v>
      </c>
      <c r="E462" s="43">
        <v>183824</v>
      </c>
      <c r="F462" s="43">
        <v>152494</v>
      </c>
      <c r="G462" s="43">
        <f t="shared" si="19"/>
        <v>31330</v>
      </c>
    </row>
    <row r="463" spans="1:7" ht="18.75">
      <c r="A463" s="38" t="s">
        <v>567</v>
      </c>
      <c r="B463" s="39">
        <v>200</v>
      </c>
      <c r="C463" s="39" t="s">
        <v>1173</v>
      </c>
      <c r="D463" s="40" t="str">
        <f t="shared" si="18"/>
        <v>000 1100 0000000 000 226</v>
      </c>
      <c r="E463" s="43">
        <v>296996.05</v>
      </c>
      <c r="F463" s="43">
        <v>179211.05</v>
      </c>
      <c r="G463" s="43">
        <f t="shared" si="19"/>
        <v>117785</v>
      </c>
    </row>
    <row r="464" spans="1:7" ht="56.25">
      <c r="A464" s="38" t="s">
        <v>569</v>
      </c>
      <c r="B464" s="39">
        <v>200</v>
      </c>
      <c r="C464" s="39" t="s">
        <v>1174</v>
      </c>
      <c r="D464" s="40" t="str">
        <f t="shared" si="18"/>
        <v>000 1100 0000000 000 240</v>
      </c>
      <c r="E464" s="43">
        <v>7077100</v>
      </c>
      <c r="F464" s="43">
        <v>3493548</v>
      </c>
      <c r="G464" s="43">
        <f t="shared" si="19"/>
        <v>3583552</v>
      </c>
    </row>
    <row r="465" spans="1:7" ht="93.75">
      <c r="A465" s="38" t="s">
        <v>570</v>
      </c>
      <c r="B465" s="39">
        <v>200</v>
      </c>
      <c r="C465" s="39" t="s">
        <v>1175</v>
      </c>
      <c r="D465" s="40" t="str">
        <f t="shared" si="18"/>
        <v>000 1100 0000000 000 241</v>
      </c>
      <c r="E465" s="43">
        <v>7077100</v>
      </c>
      <c r="F465" s="43">
        <v>3493548</v>
      </c>
      <c r="G465" s="43">
        <f t="shared" si="19"/>
        <v>3583552</v>
      </c>
    </row>
    <row r="466" spans="1:7" ht="37.5">
      <c r="A466" s="38" t="s">
        <v>571</v>
      </c>
      <c r="B466" s="39">
        <v>200</v>
      </c>
      <c r="C466" s="39" t="s">
        <v>1176</v>
      </c>
      <c r="D466" s="40" t="str">
        <f t="shared" si="18"/>
        <v>000 1100 0000000 000 250</v>
      </c>
      <c r="E466" s="43">
        <v>500000</v>
      </c>
      <c r="F466" s="43">
        <v>0</v>
      </c>
      <c r="G466" s="43">
        <f t="shared" si="19"/>
        <v>500000</v>
      </c>
    </row>
    <row r="467" spans="1:7" ht="75">
      <c r="A467" s="38" t="s">
        <v>572</v>
      </c>
      <c r="B467" s="39">
        <v>200</v>
      </c>
      <c r="C467" s="39" t="s">
        <v>1177</v>
      </c>
      <c r="D467" s="40" t="str">
        <f t="shared" si="18"/>
        <v>000 1100 0000000 000 251</v>
      </c>
      <c r="E467" s="43">
        <v>500000</v>
      </c>
      <c r="F467" s="43">
        <v>0</v>
      </c>
      <c r="G467" s="43">
        <f t="shared" si="19"/>
        <v>500000</v>
      </c>
    </row>
    <row r="468" spans="1:7" ht="18.75">
      <c r="A468" s="38" t="s">
        <v>573</v>
      </c>
      <c r="B468" s="39">
        <v>200</v>
      </c>
      <c r="C468" s="39" t="s">
        <v>1178</v>
      </c>
      <c r="D468" s="40" t="str">
        <f t="shared" si="18"/>
        <v>000 1100 0000000 000 290</v>
      </c>
      <c r="E468" s="43">
        <v>704582.45</v>
      </c>
      <c r="F468" s="43">
        <v>397373.72</v>
      </c>
      <c r="G468" s="43">
        <f t="shared" si="19"/>
        <v>307208.73</v>
      </c>
    </row>
    <row r="469" spans="1:7" ht="37.5">
      <c r="A469" s="38" t="s">
        <v>575</v>
      </c>
      <c r="B469" s="39">
        <v>200</v>
      </c>
      <c r="C469" s="39" t="s">
        <v>1179</v>
      </c>
      <c r="D469" s="40" t="str">
        <f t="shared" si="18"/>
        <v>000 1100 0000000 000 300</v>
      </c>
      <c r="E469" s="43">
        <v>124597.5</v>
      </c>
      <c r="F469" s="43">
        <v>20942.5</v>
      </c>
      <c r="G469" s="43">
        <f t="shared" si="19"/>
        <v>103655</v>
      </c>
    </row>
    <row r="470" spans="1:7" ht="37.5">
      <c r="A470" s="38" t="s">
        <v>577</v>
      </c>
      <c r="B470" s="39">
        <v>200</v>
      </c>
      <c r="C470" s="39" t="s">
        <v>1180</v>
      </c>
      <c r="D470" s="40" t="str">
        <f t="shared" si="18"/>
        <v>000 1100 0000000 000 310</v>
      </c>
      <c r="E470" s="43">
        <v>113870</v>
      </c>
      <c r="F470" s="43">
        <v>13870</v>
      </c>
      <c r="G470" s="43">
        <f t="shared" si="19"/>
        <v>100000</v>
      </c>
    </row>
    <row r="471" spans="1:7" ht="37.5">
      <c r="A471" s="38" t="s">
        <v>579</v>
      </c>
      <c r="B471" s="39">
        <v>200</v>
      </c>
      <c r="C471" s="39" t="s">
        <v>1181</v>
      </c>
      <c r="D471" s="40" t="str">
        <f t="shared" si="18"/>
        <v>000 1100 0000000 000 340</v>
      </c>
      <c r="E471" s="43">
        <v>10727.5</v>
      </c>
      <c r="F471" s="43">
        <v>7072.5</v>
      </c>
      <c r="G471" s="43">
        <f t="shared" si="19"/>
        <v>3655</v>
      </c>
    </row>
    <row r="472" spans="1:7" ht="18.75">
      <c r="A472" s="38" t="s">
        <v>1182</v>
      </c>
      <c r="B472" s="39">
        <v>200</v>
      </c>
      <c r="C472" s="39" t="s">
        <v>1183</v>
      </c>
      <c r="D472" s="40" t="str">
        <f t="shared" si="18"/>
        <v>000 1101 0000000 000 000</v>
      </c>
      <c r="E472" s="43">
        <v>8387100</v>
      </c>
      <c r="F472" s="43">
        <v>4243569.27</v>
      </c>
      <c r="G472" s="43">
        <f t="shared" si="19"/>
        <v>4143530.7300000004</v>
      </c>
    </row>
    <row r="473" spans="1:7" ht="18.75">
      <c r="A473" s="38" t="s">
        <v>545</v>
      </c>
      <c r="B473" s="39">
        <v>200</v>
      </c>
      <c r="C473" s="39" t="s">
        <v>1184</v>
      </c>
      <c r="D473" s="40" t="str">
        <f t="shared" si="18"/>
        <v>000 1101 0000000 000 200</v>
      </c>
      <c r="E473" s="43">
        <v>8262502.5</v>
      </c>
      <c r="F473" s="43">
        <v>4222626.77</v>
      </c>
      <c r="G473" s="43">
        <f t="shared" si="19"/>
        <v>4039875.7300000004</v>
      </c>
    </row>
    <row r="474" spans="1:7" ht="18.75">
      <c r="A474" s="38" t="s">
        <v>555</v>
      </c>
      <c r="B474" s="39">
        <v>200</v>
      </c>
      <c r="C474" s="39" t="s">
        <v>1185</v>
      </c>
      <c r="D474" s="40" t="str">
        <f t="shared" si="18"/>
        <v>000 1101 0000000 000 220</v>
      </c>
      <c r="E474" s="43">
        <v>480820.05</v>
      </c>
      <c r="F474" s="43">
        <v>331705.05</v>
      </c>
      <c r="G474" s="43">
        <f t="shared" si="19"/>
        <v>149115</v>
      </c>
    </row>
    <row r="475" spans="1:7" ht="18.75">
      <c r="A475" s="38" t="s">
        <v>559</v>
      </c>
      <c r="B475" s="39">
        <v>200</v>
      </c>
      <c r="C475" s="39" t="s">
        <v>1186</v>
      </c>
      <c r="D475" s="40" t="str">
        <f t="shared" si="18"/>
        <v>000 1101 0000000 000 222</v>
      </c>
      <c r="E475" s="43">
        <v>183824</v>
      </c>
      <c r="F475" s="43">
        <v>152494</v>
      </c>
      <c r="G475" s="43">
        <f t="shared" si="19"/>
        <v>31330</v>
      </c>
    </row>
    <row r="476" spans="1:7" ht="18.75">
      <c r="A476" s="38" t="s">
        <v>567</v>
      </c>
      <c r="B476" s="39">
        <v>200</v>
      </c>
      <c r="C476" s="39" t="s">
        <v>1187</v>
      </c>
      <c r="D476" s="40" t="str">
        <f t="shared" si="18"/>
        <v>000 1101 0000000 000 226</v>
      </c>
      <c r="E476" s="43">
        <v>296996.05</v>
      </c>
      <c r="F476" s="43">
        <v>179211.05</v>
      </c>
      <c r="G476" s="43">
        <f t="shared" si="19"/>
        <v>117785</v>
      </c>
    </row>
    <row r="477" spans="1:7" ht="56.25">
      <c r="A477" s="38" t="s">
        <v>569</v>
      </c>
      <c r="B477" s="39">
        <v>200</v>
      </c>
      <c r="C477" s="39" t="s">
        <v>1188</v>
      </c>
      <c r="D477" s="40" t="str">
        <f t="shared" si="18"/>
        <v>000 1101 0000000 000 240</v>
      </c>
      <c r="E477" s="43">
        <v>7077100</v>
      </c>
      <c r="F477" s="43">
        <v>3493548</v>
      </c>
      <c r="G477" s="43">
        <f t="shared" si="19"/>
        <v>3583552</v>
      </c>
    </row>
    <row r="478" spans="1:7" ht="93.75">
      <c r="A478" s="38" t="s">
        <v>570</v>
      </c>
      <c r="B478" s="39">
        <v>200</v>
      </c>
      <c r="C478" s="39" t="s">
        <v>1189</v>
      </c>
      <c r="D478" s="40" t="str">
        <f t="shared" si="18"/>
        <v>000 1101 0000000 000 241</v>
      </c>
      <c r="E478" s="43">
        <v>7077100</v>
      </c>
      <c r="F478" s="43">
        <v>3493548</v>
      </c>
      <c r="G478" s="43">
        <f t="shared" si="19"/>
        <v>3583552</v>
      </c>
    </row>
    <row r="479" spans="1:7" ht="18.75">
      <c r="A479" s="38" t="s">
        <v>573</v>
      </c>
      <c r="B479" s="39">
        <v>200</v>
      </c>
      <c r="C479" s="39" t="s">
        <v>1190</v>
      </c>
      <c r="D479" s="40" t="str">
        <f t="shared" si="18"/>
        <v>000 1101 0000000 000 290</v>
      </c>
      <c r="E479" s="43">
        <v>704582.45</v>
      </c>
      <c r="F479" s="43">
        <v>397373.72</v>
      </c>
      <c r="G479" s="43">
        <f t="shared" si="19"/>
        <v>307208.73</v>
      </c>
    </row>
    <row r="480" spans="1:7" ht="37.5">
      <c r="A480" s="38" t="s">
        <v>575</v>
      </c>
      <c r="B480" s="39">
        <v>200</v>
      </c>
      <c r="C480" s="39" t="s">
        <v>1191</v>
      </c>
      <c r="D480" s="40" t="str">
        <f t="shared" si="18"/>
        <v>000 1101 0000000 000 300</v>
      </c>
      <c r="E480" s="43">
        <v>124597.5</v>
      </c>
      <c r="F480" s="43">
        <v>20942.5</v>
      </c>
      <c r="G480" s="43">
        <f t="shared" si="19"/>
        <v>103655</v>
      </c>
    </row>
    <row r="481" spans="1:7" ht="37.5">
      <c r="A481" s="38" t="s">
        <v>577</v>
      </c>
      <c r="B481" s="39">
        <v>200</v>
      </c>
      <c r="C481" s="39" t="s">
        <v>1192</v>
      </c>
      <c r="D481" s="40" t="str">
        <f aca="true" t="shared" si="20" ref="D481:D517">IF(OR(LEFT(C481,5)="000 9",LEFT(C481,5)="000 7"),"X",C481)</f>
        <v>000 1101 0000000 000 310</v>
      </c>
      <c r="E481" s="43">
        <v>113870</v>
      </c>
      <c r="F481" s="43">
        <v>13870</v>
      </c>
      <c r="G481" s="43">
        <f t="shared" si="19"/>
        <v>100000</v>
      </c>
    </row>
    <row r="482" spans="1:7" ht="37.5">
      <c r="A482" s="38" t="s">
        <v>579</v>
      </c>
      <c r="B482" s="39">
        <v>200</v>
      </c>
      <c r="C482" s="39" t="s">
        <v>1193</v>
      </c>
      <c r="D482" s="40" t="str">
        <f t="shared" si="20"/>
        <v>000 1101 0000000 000 340</v>
      </c>
      <c r="E482" s="43">
        <v>10727.5</v>
      </c>
      <c r="F482" s="43">
        <v>7072.5</v>
      </c>
      <c r="G482" s="43">
        <f aca="true" t="shared" si="21" ref="G482:G517">E482-F482</f>
        <v>3655</v>
      </c>
    </row>
    <row r="483" spans="1:7" ht="18.75">
      <c r="A483" s="38" t="s">
        <v>1194</v>
      </c>
      <c r="B483" s="39">
        <v>200</v>
      </c>
      <c r="C483" s="39" t="s">
        <v>1195</v>
      </c>
      <c r="D483" s="40" t="str">
        <f t="shared" si="20"/>
        <v>000 1102 0000000 000 000</v>
      </c>
      <c r="E483" s="43">
        <v>500000</v>
      </c>
      <c r="F483" s="43">
        <v>0</v>
      </c>
      <c r="G483" s="43">
        <f t="shared" si="21"/>
        <v>500000</v>
      </c>
    </row>
    <row r="484" spans="1:7" ht="18.75">
      <c r="A484" s="38" t="s">
        <v>545</v>
      </c>
      <c r="B484" s="39">
        <v>200</v>
      </c>
      <c r="C484" s="39" t="s">
        <v>1196</v>
      </c>
      <c r="D484" s="40" t="str">
        <f t="shared" si="20"/>
        <v>000 1102 0000000 000 200</v>
      </c>
      <c r="E484" s="43">
        <v>500000</v>
      </c>
      <c r="F484" s="43">
        <v>0</v>
      </c>
      <c r="G484" s="43">
        <f t="shared" si="21"/>
        <v>500000</v>
      </c>
    </row>
    <row r="485" spans="1:7" ht="37.5">
      <c r="A485" s="38" t="s">
        <v>571</v>
      </c>
      <c r="B485" s="39">
        <v>200</v>
      </c>
      <c r="C485" s="39" t="s">
        <v>1197</v>
      </c>
      <c r="D485" s="40" t="str">
        <f t="shared" si="20"/>
        <v>000 1102 0000000 000 250</v>
      </c>
      <c r="E485" s="43">
        <v>500000</v>
      </c>
      <c r="F485" s="43">
        <v>0</v>
      </c>
      <c r="G485" s="43">
        <f t="shared" si="21"/>
        <v>500000</v>
      </c>
    </row>
    <row r="486" spans="1:7" ht="75">
      <c r="A486" s="38" t="s">
        <v>572</v>
      </c>
      <c r="B486" s="39">
        <v>200</v>
      </c>
      <c r="C486" s="39" t="s">
        <v>1198</v>
      </c>
      <c r="D486" s="40" t="str">
        <f t="shared" si="20"/>
        <v>000 1102 0000000 000 251</v>
      </c>
      <c r="E486" s="43">
        <v>500000</v>
      </c>
      <c r="F486" s="43">
        <v>0</v>
      </c>
      <c r="G486" s="43">
        <f t="shared" si="21"/>
        <v>500000</v>
      </c>
    </row>
    <row r="487" spans="1:7" ht="37.5">
      <c r="A487" s="38" t="s">
        <v>1199</v>
      </c>
      <c r="B487" s="39">
        <v>200</v>
      </c>
      <c r="C487" s="39" t="s">
        <v>1200</v>
      </c>
      <c r="D487" s="40" t="str">
        <f t="shared" si="20"/>
        <v>000 1200 0000000 000 000</v>
      </c>
      <c r="E487" s="43">
        <v>1243236</v>
      </c>
      <c r="F487" s="43">
        <v>401183</v>
      </c>
      <c r="G487" s="43">
        <f t="shared" si="21"/>
        <v>842053</v>
      </c>
    </row>
    <row r="488" spans="1:7" ht="18.75">
      <c r="A488" s="38" t="s">
        <v>545</v>
      </c>
      <c r="B488" s="39">
        <v>200</v>
      </c>
      <c r="C488" s="39" t="s">
        <v>1201</v>
      </c>
      <c r="D488" s="40" t="str">
        <f t="shared" si="20"/>
        <v>000 1200 0000000 000 200</v>
      </c>
      <c r="E488" s="43">
        <v>1243236</v>
      </c>
      <c r="F488" s="43">
        <v>401183</v>
      </c>
      <c r="G488" s="43">
        <f t="shared" si="21"/>
        <v>842053</v>
      </c>
    </row>
    <row r="489" spans="1:7" ht="18.75">
      <c r="A489" s="38" t="s">
        <v>555</v>
      </c>
      <c r="B489" s="39">
        <v>200</v>
      </c>
      <c r="C489" s="39" t="s">
        <v>1202</v>
      </c>
      <c r="D489" s="40" t="str">
        <f t="shared" si="20"/>
        <v>000 1200 0000000 000 220</v>
      </c>
      <c r="E489" s="43">
        <v>659736</v>
      </c>
      <c r="F489" s="43">
        <v>301470</v>
      </c>
      <c r="G489" s="43">
        <f t="shared" si="21"/>
        <v>358266</v>
      </c>
    </row>
    <row r="490" spans="1:7" ht="18.75">
      <c r="A490" s="38" t="s">
        <v>567</v>
      </c>
      <c r="B490" s="39">
        <v>200</v>
      </c>
      <c r="C490" s="39" t="s">
        <v>1203</v>
      </c>
      <c r="D490" s="40" t="str">
        <f t="shared" si="20"/>
        <v>000 1200 0000000 000 226</v>
      </c>
      <c r="E490" s="43">
        <v>659736</v>
      </c>
      <c r="F490" s="43">
        <v>301470</v>
      </c>
      <c r="G490" s="43">
        <f t="shared" si="21"/>
        <v>358266</v>
      </c>
    </row>
    <row r="491" spans="1:7" ht="37.5">
      <c r="A491" s="38" t="s">
        <v>571</v>
      </c>
      <c r="B491" s="39">
        <v>200</v>
      </c>
      <c r="C491" s="39" t="s">
        <v>1204</v>
      </c>
      <c r="D491" s="40" t="str">
        <f t="shared" si="20"/>
        <v>000 1200 0000000 000 250</v>
      </c>
      <c r="E491" s="43">
        <v>583500</v>
      </c>
      <c r="F491" s="43">
        <v>99713</v>
      </c>
      <c r="G491" s="43">
        <f t="shared" si="21"/>
        <v>483787</v>
      </c>
    </row>
    <row r="492" spans="1:7" ht="75">
      <c r="A492" s="38" t="s">
        <v>572</v>
      </c>
      <c r="B492" s="39">
        <v>200</v>
      </c>
      <c r="C492" s="39" t="s">
        <v>1205</v>
      </c>
      <c r="D492" s="40" t="str">
        <f t="shared" si="20"/>
        <v>000 1200 0000000 000 251</v>
      </c>
      <c r="E492" s="43">
        <v>583500</v>
      </c>
      <c r="F492" s="43">
        <v>99713</v>
      </c>
      <c r="G492" s="43">
        <f t="shared" si="21"/>
        <v>483787</v>
      </c>
    </row>
    <row r="493" spans="1:7" ht="37.5">
      <c r="A493" s="38" t="s">
        <v>1206</v>
      </c>
      <c r="B493" s="39">
        <v>200</v>
      </c>
      <c r="C493" s="39" t="s">
        <v>1207</v>
      </c>
      <c r="D493" s="40" t="str">
        <f t="shared" si="20"/>
        <v>000 1202 0000000 000 000</v>
      </c>
      <c r="E493" s="43">
        <v>583500</v>
      </c>
      <c r="F493" s="43">
        <v>99713</v>
      </c>
      <c r="G493" s="43">
        <f t="shared" si="21"/>
        <v>483787</v>
      </c>
    </row>
    <row r="494" spans="1:7" ht="18.75">
      <c r="A494" s="38" t="s">
        <v>545</v>
      </c>
      <c r="B494" s="39">
        <v>200</v>
      </c>
      <c r="C494" s="39" t="s">
        <v>1208</v>
      </c>
      <c r="D494" s="40" t="str">
        <f t="shared" si="20"/>
        <v>000 1202 0000000 000 200</v>
      </c>
      <c r="E494" s="43">
        <v>583500</v>
      </c>
      <c r="F494" s="43">
        <v>99713</v>
      </c>
      <c r="G494" s="43">
        <f t="shared" si="21"/>
        <v>483787</v>
      </c>
    </row>
    <row r="495" spans="1:7" ht="37.5">
      <c r="A495" s="38" t="s">
        <v>571</v>
      </c>
      <c r="B495" s="39">
        <v>200</v>
      </c>
      <c r="C495" s="39" t="s">
        <v>1209</v>
      </c>
      <c r="D495" s="40" t="str">
        <f t="shared" si="20"/>
        <v>000 1202 0000000 000 250</v>
      </c>
      <c r="E495" s="43">
        <v>583500</v>
      </c>
      <c r="F495" s="43">
        <v>99713</v>
      </c>
      <c r="G495" s="43">
        <f t="shared" si="21"/>
        <v>483787</v>
      </c>
    </row>
    <row r="496" spans="1:7" ht="75">
      <c r="A496" s="38" t="s">
        <v>572</v>
      </c>
      <c r="B496" s="39">
        <v>200</v>
      </c>
      <c r="C496" s="39" t="s">
        <v>1210</v>
      </c>
      <c r="D496" s="40" t="str">
        <f t="shared" si="20"/>
        <v>000 1202 0000000 000 251</v>
      </c>
      <c r="E496" s="43">
        <v>583500</v>
      </c>
      <c r="F496" s="43">
        <v>99713</v>
      </c>
      <c r="G496" s="43">
        <f t="shared" si="21"/>
        <v>483787</v>
      </c>
    </row>
    <row r="497" spans="1:7" ht="56.25">
      <c r="A497" s="38" t="s">
        <v>1211</v>
      </c>
      <c r="B497" s="39">
        <v>200</v>
      </c>
      <c r="C497" s="39" t="s">
        <v>1212</v>
      </c>
      <c r="D497" s="40" t="str">
        <f t="shared" si="20"/>
        <v>000 1204 0000000 000 000</v>
      </c>
      <c r="E497" s="43">
        <v>659736</v>
      </c>
      <c r="F497" s="43">
        <v>301470</v>
      </c>
      <c r="G497" s="43">
        <f t="shared" si="21"/>
        <v>358266</v>
      </c>
    </row>
    <row r="498" spans="1:7" ht="18.75">
      <c r="A498" s="38" t="s">
        <v>545</v>
      </c>
      <c r="B498" s="39">
        <v>200</v>
      </c>
      <c r="C498" s="39" t="s">
        <v>1213</v>
      </c>
      <c r="D498" s="40" t="str">
        <f t="shared" si="20"/>
        <v>000 1204 0000000 000 200</v>
      </c>
      <c r="E498" s="43">
        <v>659736</v>
      </c>
      <c r="F498" s="43">
        <v>301470</v>
      </c>
      <c r="G498" s="43">
        <f t="shared" si="21"/>
        <v>358266</v>
      </c>
    </row>
    <row r="499" spans="1:7" ht="18.75">
      <c r="A499" s="38" t="s">
        <v>555</v>
      </c>
      <c r="B499" s="39">
        <v>200</v>
      </c>
      <c r="C499" s="39" t="s">
        <v>1214</v>
      </c>
      <c r="D499" s="40" t="str">
        <f t="shared" si="20"/>
        <v>000 1204 0000000 000 220</v>
      </c>
      <c r="E499" s="43">
        <v>659736</v>
      </c>
      <c r="F499" s="43">
        <v>301470</v>
      </c>
      <c r="G499" s="43">
        <f t="shared" si="21"/>
        <v>358266</v>
      </c>
    </row>
    <row r="500" spans="1:7" ht="18.75">
      <c r="A500" s="38" t="s">
        <v>567</v>
      </c>
      <c r="B500" s="39">
        <v>200</v>
      </c>
      <c r="C500" s="39" t="s">
        <v>1215</v>
      </c>
      <c r="D500" s="40" t="str">
        <f t="shared" si="20"/>
        <v>000 1204 0000000 000 226</v>
      </c>
      <c r="E500" s="43">
        <v>659736</v>
      </c>
      <c r="F500" s="43">
        <v>301470</v>
      </c>
      <c r="G500" s="43">
        <f t="shared" si="21"/>
        <v>358266</v>
      </c>
    </row>
    <row r="501" spans="1:7" ht="56.25">
      <c r="A501" s="38" t="s">
        <v>1216</v>
      </c>
      <c r="B501" s="39">
        <v>200</v>
      </c>
      <c r="C501" s="39" t="s">
        <v>1217</v>
      </c>
      <c r="D501" s="40" t="str">
        <f t="shared" si="20"/>
        <v>000 1300 0000000 000 000</v>
      </c>
      <c r="E501" s="43">
        <v>1500000</v>
      </c>
      <c r="F501" s="43">
        <v>200000</v>
      </c>
      <c r="G501" s="43">
        <f t="shared" si="21"/>
        <v>1300000</v>
      </c>
    </row>
    <row r="502" spans="1:7" ht="18.75">
      <c r="A502" s="38" t="s">
        <v>545</v>
      </c>
      <c r="B502" s="39">
        <v>200</v>
      </c>
      <c r="C502" s="39" t="s">
        <v>1218</v>
      </c>
      <c r="D502" s="40" t="str">
        <f t="shared" si="20"/>
        <v>000 1300 0000000 000 200</v>
      </c>
      <c r="E502" s="43">
        <v>1500000</v>
      </c>
      <c r="F502" s="43">
        <v>200000</v>
      </c>
      <c r="G502" s="43">
        <f t="shared" si="21"/>
        <v>1300000</v>
      </c>
    </row>
    <row r="503" spans="1:7" ht="56.25">
      <c r="A503" s="38" t="s">
        <v>1219</v>
      </c>
      <c r="B503" s="39">
        <v>200</v>
      </c>
      <c r="C503" s="39" t="s">
        <v>1220</v>
      </c>
      <c r="D503" s="40" t="str">
        <f t="shared" si="20"/>
        <v>000 1300 0000000 000 230</v>
      </c>
      <c r="E503" s="43">
        <v>1500000</v>
      </c>
      <c r="F503" s="43">
        <v>200000</v>
      </c>
      <c r="G503" s="43">
        <f t="shared" si="21"/>
        <v>1300000</v>
      </c>
    </row>
    <row r="504" spans="1:7" ht="37.5">
      <c r="A504" s="38" t="s">
        <v>1221</v>
      </c>
      <c r="B504" s="39">
        <v>200</v>
      </c>
      <c r="C504" s="39" t="s">
        <v>1222</v>
      </c>
      <c r="D504" s="40" t="str">
        <f t="shared" si="20"/>
        <v>000 1300 0000000 000 231</v>
      </c>
      <c r="E504" s="43">
        <v>1500000</v>
      </c>
      <c r="F504" s="43">
        <v>200000</v>
      </c>
      <c r="G504" s="43">
        <f t="shared" si="21"/>
        <v>1300000</v>
      </c>
    </row>
    <row r="505" spans="1:7" ht="75">
      <c r="A505" s="38" t="s">
        <v>1223</v>
      </c>
      <c r="B505" s="39">
        <v>200</v>
      </c>
      <c r="C505" s="39" t="s">
        <v>1224</v>
      </c>
      <c r="D505" s="40" t="str">
        <f t="shared" si="20"/>
        <v>000 1301 0000000 000 000</v>
      </c>
      <c r="E505" s="43">
        <v>1500000</v>
      </c>
      <c r="F505" s="43">
        <v>200000</v>
      </c>
      <c r="G505" s="43">
        <f t="shared" si="21"/>
        <v>1300000</v>
      </c>
    </row>
    <row r="506" spans="1:7" ht="18.75">
      <c r="A506" s="38" t="s">
        <v>545</v>
      </c>
      <c r="B506" s="39">
        <v>200</v>
      </c>
      <c r="C506" s="39" t="s">
        <v>1225</v>
      </c>
      <c r="D506" s="40" t="str">
        <f t="shared" si="20"/>
        <v>000 1301 0000000 000 200</v>
      </c>
      <c r="E506" s="43">
        <v>1500000</v>
      </c>
      <c r="F506" s="43">
        <v>200000</v>
      </c>
      <c r="G506" s="43">
        <f t="shared" si="21"/>
        <v>1300000</v>
      </c>
    </row>
    <row r="507" spans="1:7" ht="56.25">
      <c r="A507" s="38" t="s">
        <v>1219</v>
      </c>
      <c r="B507" s="39">
        <v>200</v>
      </c>
      <c r="C507" s="39" t="s">
        <v>1226</v>
      </c>
      <c r="D507" s="40" t="str">
        <f t="shared" si="20"/>
        <v>000 1301 0000000 000 230</v>
      </c>
      <c r="E507" s="43">
        <v>1500000</v>
      </c>
      <c r="F507" s="43">
        <v>200000</v>
      </c>
      <c r="G507" s="43">
        <f t="shared" si="21"/>
        <v>1300000</v>
      </c>
    </row>
    <row r="508" spans="1:7" ht="37.5">
      <c r="A508" s="38" t="s">
        <v>1221</v>
      </c>
      <c r="B508" s="39">
        <v>200</v>
      </c>
      <c r="C508" s="39" t="s">
        <v>1227</v>
      </c>
      <c r="D508" s="40" t="str">
        <f t="shared" si="20"/>
        <v>000 1301 0000000 000 231</v>
      </c>
      <c r="E508" s="43">
        <v>1500000</v>
      </c>
      <c r="F508" s="43">
        <v>200000</v>
      </c>
      <c r="G508" s="43">
        <f t="shared" si="21"/>
        <v>1300000</v>
      </c>
    </row>
    <row r="509" spans="1:7" ht="131.25">
      <c r="A509" s="38" t="s">
        <v>1228</v>
      </c>
      <c r="B509" s="39">
        <v>200</v>
      </c>
      <c r="C509" s="39" t="s">
        <v>1229</v>
      </c>
      <c r="D509" s="40" t="str">
        <f t="shared" si="20"/>
        <v>000 1400 0000000 000 000</v>
      </c>
      <c r="E509" s="43">
        <v>60656300</v>
      </c>
      <c r="F509" s="43">
        <v>35906350</v>
      </c>
      <c r="G509" s="43">
        <f t="shared" si="21"/>
        <v>24749950</v>
      </c>
    </row>
    <row r="510" spans="1:7" ht="18.75">
      <c r="A510" s="38" t="s">
        <v>545</v>
      </c>
      <c r="B510" s="39">
        <v>200</v>
      </c>
      <c r="C510" s="39" t="s">
        <v>1230</v>
      </c>
      <c r="D510" s="40" t="str">
        <f t="shared" si="20"/>
        <v>000 1400 0000000 000 200</v>
      </c>
      <c r="E510" s="43">
        <v>60656300</v>
      </c>
      <c r="F510" s="43">
        <v>35906350</v>
      </c>
      <c r="G510" s="43">
        <f t="shared" si="21"/>
        <v>24749950</v>
      </c>
    </row>
    <row r="511" spans="1:7" ht="37.5">
      <c r="A511" s="38" t="s">
        <v>571</v>
      </c>
      <c r="B511" s="39">
        <v>200</v>
      </c>
      <c r="C511" s="39" t="s">
        <v>1231</v>
      </c>
      <c r="D511" s="40" t="str">
        <f t="shared" si="20"/>
        <v>000 1400 0000000 000 250</v>
      </c>
      <c r="E511" s="43">
        <v>60656300</v>
      </c>
      <c r="F511" s="43">
        <v>35906350</v>
      </c>
      <c r="G511" s="43">
        <f t="shared" si="21"/>
        <v>24749950</v>
      </c>
    </row>
    <row r="512" spans="1:7" ht="75">
      <c r="A512" s="38" t="s">
        <v>572</v>
      </c>
      <c r="B512" s="39">
        <v>200</v>
      </c>
      <c r="C512" s="39" t="s">
        <v>1232</v>
      </c>
      <c r="D512" s="40" t="str">
        <f t="shared" si="20"/>
        <v>000 1400 0000000 000 251</v>
      </c>
      <c r="E512" s="43">
        <v>60656300</v>
      </c>
      <c r="F512" s="43">
        <v>35906350</v>
      </c>
      <c r="G512" s="43">
        <f t="shared" si="21"/>
        <v>24749950</v>
      </c>
    </row>
    <row r="513" spans="1:7" ht="131.25">
      <c r="A513" s="38" t="s">
        <v>1233</v>
      </c>
      <c r="B513" s="39">
        <v>200</v>
      </c>
      <c r="C513" s="39" t="s">
        <v>1234</v>
      </c>
      <c r="D513" s="40" t="str">
        <f t="shared" si="20"/>
        <v>000 1401 0000000 000 000</v>
      </c>
      <c r="E513" s="43">
        <v>60656300</v>
      </c>
      <c r="F513" s="43">
        <v>35906350</v>
      </c>
      <c r="G513" s="43">
        <f t="shared" si="21"/>
        <v>24749950</v>
      </c>
    </row>
    <row r="514" spans="1:7" ht="18.75">
      <c r="A514" s="38" t="s">
        <v>545</v>
      </c>
      <c r="B514" s="39">
        <v>200</v>
      </c>
      <c r="C514" s="39" t="s">
        <v>1235</v>
      </c>
      <c r="D514" s="40" t="str">
        <f t="shared" si="20"/>
        <v>000 1401 0000000 000 200</v>
      </c>
      <c r="E514" s="43">
        <v>60656300</v>
      </c>
      <c r="F514" s="43">
        <v>35906350</v>
      </c>
      <c r="G514" s="43">
        <f t="shared" si="21"/>
        <v>24749950</v>
      </c>
    </row>
    <row r="515" spans="1:7" ht="37.5">
      <c r="A515" s="38" t="s">
        <v>571</v>
      </c>
      <c r="B515" s="39">
        <v>200</v>
      </c>
      <c r="C515" s="39" t="s">
        <v>1236</v>
      </c>
      <c r="D515" s="40" t="str">
        <f t="shared" si="20"/>
        <v>000 1401 0000000 000 250</v>
      </c>
      <c r="E515" s="43">
        <v>60656300</v>
      </c>
      <c r="F515" s="43">
        <v>35906350</v>
      </c>
      <c r="G515" s="43">
        <f t="shared" si="21"/>
        <v>24749950</v>
      </c>
    </row>
    <row r="516" spans="1:7" ht="75">
      <c r="A516" s="38" t="s">
        <v>572</v>
      </c>
      <c r="B516" s="39">
        <v>200</v>
      </c>
      <c r="C516" s="39" t="s">
        <v>1237</v>
      </c>
      <c r="D516" s="40" t="str">
        <f t="shared" si="20"/>
        <v>000 1401 0000000 000 251</v>
      </c>
      <c r="E516" s="43">
        <v>60656300</v>
      </c>
      <c r="F516" s="43">
        <v>35906350</v>
      </c>
      <c r="G516" s="43">
        <f t="shared" si="21"/>
        <v>24749950</v>
      </c>
    </row>
    <row r="517" spans="1:7" ht="56.25">
      <c r="A517" s="38" t="s">
        <v>1238</v>
      </c>
      <c r="B517" s="39">
        <v>450</v>
      </c>
      <c r="C517" s="39" t="s">
        <v>1239</v>
      </c>
      <c r="D517" s="40" t="str">
        <f t="shared" si="20"/>
        <v>X</v>
      </c>
      <c r="E517" s="43">
        <v>-254296494.2</v>
      </c>
      <c r="F517" s="43">
        <v>71043066.24</v>
      </c>
      <c r="G517" s="43">
        <f t="shared" si="21"/>
        <v>-325339560.44</v>
      </c>
    </row>
    <row r="518" spans="1:7" ht="18.75">
      <c r="A518" s="79"/>
      <c r="B518" s="80"/>
      <c r="C518" s="80"/>
      <c r="D518" s="40"/>
      <c r="E518" s="81"/>
      <c r="F518" s="82"/>
      <c r="G518" s="82"/>
    </row>
    <row r="519" spans="1:7" ht="18.75">
      <c r="A519" s="37"/>
      <c r="B519" s="37"/>
      <c r="C519" s="37"/>
      <c r="D519" s="37"/>
      <c r="E519" s="37"/>
      <c r="F519" s="37"/>
      <c r="G519" s="37"/>
    </row>
    <row r="520" spans="1:7" ht="18.75">
      <c r="A520" s="37"/>
      <c r="B520" s="37"/>
      <c r="C520" s="37"/>
      <c r="D520" s="37"/>
      <c r="E520" s="37"/>
      <c r="F520" s="37"/>
      <c r="G520" s="37"/>
    </row>
    <row r="521" spans="1:7" ht="18.75">
      <c r="A521" s="37"/>
      <c r="B521" s="37"/>
      <c r="C521" s="37"/>
      <c r="D521" s="37"/>
      <c r="E521" s="37"/>
      <c r="F521" s="37"/>
      <c r="G521" s="37"/>
    </row>
    <row r="522" spans="1:7" ht="18.75">
      <c r="A522" s="37"/>
      <c r="B522" s="37"/>
      <c r="C522" s="37"/>
      <c r="D522" s="37"/>
      <c r="E522" s="37"/>
      <c r="F522" s="37"/>
      <c r="G522" s="37"/>
    </row>
    <row r="523" spans="1:7" ht="18.75">
      <c r="A523" s="37"/>
      <c r="B523" s="37"/>
      <c r="C523" s="37"/>
      <c r="D523" s="37"/>
      <c r="E523" s="37"/>
      <c r="F523" s="37"/>
      <c r="G523" s="37"/>
    </row>
    <row r="524" spans="1:7" ht="18.75">
      <c r="A524" s="37"/>
      <c r="B524" s="37"/>
      <c r="C524" s="37"/>
      <c r="D524" s="37"/>
      <c r="E524" s="37"/>
      <c r="F524" s="37"/>
      <c r="G524" s="37"/>
    </row>
    <row r="525" spans="1:7" ht="18.75">
      <c r="A525" s="37"/>
      <c r="B525" s="37"/>
      <c r="C525" s="37"/>
      <c r="D525" s="37"/>
      <c r="E525" s="37"/>
      <c r="F525" s="37"/>
      <c r="G525" s="37"/>
    </row>
    <row r="526" spans="1:7" ht="18.75">
      <c r="A526" s="37"/>
      <c r="B526" s="37"/>
      <c r="C526" s="37"/>
      <c r="D526" s="37"/>
      <c r="E526" s="37"/>
      <c r="F526" s="37"/>
      <c r="G526" s="37"/>
    </row>
    <row r="527" spans="1:7" ht="18.75">
      <c r="A527" s="37"/>
      <c r="B527" s="37"/>
      <c r="C527" s="37"/>
      <c r="D527" s="37"/>
      <c r="E527" s="37"/>
      <c r="F527" s="37"/>
      <c r="G527" s="37"/>
    </row>
    <row r="528" spans="1:7" ht="18.75">
      <c r="A528" s="37"/>
      <c r="B528" s="37"/>
      <c r="C528" s="37"/>
      <c r="D528" s="37"/>
      <c r="E528" s="37"/>
      <c r="F528" s="37"/>
      <c r="G528" s="37"/>
    </row>
    <row r="529" spans="1:7" ht="18.75">
      <c r="A529" s="37"/>
      <c r="B529" s="37"/>
      <c r="C529" s="37"/>
      <c r="D529" s="37"/>
      <c r="E529" s="37"/>
      <c r="F529" s="37"/>
      <c r="G529" s="37"/>
    </row>
    <row r="530" spans="1:7" ht="18.75">
      <c r="A530" s="37"/>
      <c r="B530" s="37"/>
      <c r="C530" s="37"/>
      <c r="D530" s="37"/>
      <c r="E530" s="37"/>
      <c r="F530" s="37"/>
      <c r="G530" s="37"/>
    </row>
    <row r="531" spans="1:7" ht="18.75">
      <c r="A531" s="37"/>
      <c r="B531" s="37"/>
      <c r="C531" s="37"/>
      <c r="D531" s="37"/>
      <c r="E531" s="37"/>
      <c r="F531" s="37"/>
      <c r="G531" s="37"/>
    </row>
    <row r="532" spans="1:7" ht="18.75">
      <c r="A532" s="37"/>
      <c r="B532" s="37"/>
      <c r="C532" s="37"/>
      <c r="D532" s="37"/>
      <c r="E532" s="37"/>
      <c r="F532" s="37"/>
      <c r="G532" s="37"/>
    </row>
    <row r="533" spans="1:7" ht="18.75">
      <c r="A533" s="37"/>
      <c r="B533" s="37"/>
      <c r="C533" s="37"/>
      <c r="D533" s="37"/>
      <c r="E533" s="37"/>
      <c r="F533" s="37"/>
      <c r="G533" s="37"/>
    </row>
    <row r="534" spans="1:7" ht="18.75">
      <c r="A534" s="37"/>
      <c r="B534" s="37"/>
      <c r="C534" s="37"/>
      <c r="D534" s="37"/>
      <c r="E534" s="37"/>
      <c r="F534" s="37"/>
      <c r="G534" s="37"/>
    </row>
    <row r="535" spans="1:7" ht="18.75">
      <c r="A535" s="37"/>
      <c r="B535" s="37"/>
      <c r="C535" s="37"/>
      <c r="D535" s="37"/>
      <c r="E535" s="37"/>
      <c r="F535" s="37"/>
      <c r="G535" s="37"/>
    </row>
    <row r="536" spans="1:7" ht="18.75">
      <c r="A536" s="37"/>
      <c r="B536" s="37"/>
      <c r="C536" s="37"/>
      <c r="D536" s="37"/>
      <c r="E536" s="37"/>
      <c r="F536" s="37"/>
      <c r="G536" s="37"/>
    </row>
    <row r="537" spans="1:7" ht="18.75">
      <c r="A537" s="37"/>
      <c r="B537" s="37"/>
      <c r="C537" s="37"/>
      <c r="D537" s="37"/>
      <c r="E537" s="37"/>
      <c r="F537" s="37"/>
      <c r="G537" s="37"/>
    </row>
    <row r="538" spans="1:7" ht="18.75">
      <c r="A538" s="37"/>
      <c r="B538" s="37"/>
      <c r="C538" s="37"/>
      <c r="D538" s="37"/>
      <c r="E538" s="37"/>
      <c r="F538" s="37"/>
      <c r="G538" s="37"/>
    </row>
    <row r="539" spans="1:7" ht="18.75">
      <c r="A539" s="37"/>
      <c r="B539" s="37"/>
      <c r="C539" s="37"/>
      <c r="D539" s="37"/>
      <c r="E539" s="37"/>
      <c r="F539" s="37"/>
      <c r="G539" s="37"/>
    </row>
    <row r="540" spans="1:7" ht="18.75">
      <c r="A540" s="37"/>
      <c r="B540" s="37"/>
      <c r="C540" s="37"/>
      <c r="D540" s="37"/>
      <c r="E540" s="37"/>
      <c r="F540" s="37"/>
      <c r="G540" s="37"/>
    </row>
    <row r="541" spans="1:7" ht="18.75">
      <c r="A541" s="37"/>
      <c r="B541" s="37"/>
      <c r="C541" s="37"/>
      <c r="D541" s="37"/>
      <c r="E541" s="37"/>
      <c r="F541" s="37"/>
      <c r="G541" s="37"/>
    </row>
    <row r="542" spans="1:7" ht="18.75">
      <c r="A542" s="37"/>
      <c r="B542" s="37"/>
      <c r="C542" s="37"/>
      <c r="D542" s="37"/>
      <c r="E542" s="37"/>
      <c r="F542" s="37"/>
      <c r="G542" s="37"/>
    </row>
    <row r="543" spans="1:7" ht="18.75">
      <c r="A543" s="37"/>
      <c r="B543" s="37"/>
      <c r="C543" s="37"/>
      <c r="D543" s="37"/>
      <c r="E543" s="37"/>
      <c r="F543" s="37"/>
      <c r="G543" s="37"/>
    </row>
    <row r="544" spans="1:7" ht="18.75">
      <c r="A544" s="37"/>
      <c r="B544" s="37"/>
      <c r="C544" s="37"/>
      <c r="D544" s="37"/>
      <c r="E544" s="37"/>
      <c r="F544" s="37"/>
      <c r="G544" s="37"/>
    </row>
    <row r="545" spans="1:7" ht="18.75">
      <c r="A545" s="37"/>
      <c r="B545" s="37"/>
      <c r="C545" s="37"/>
      <c r="D545" s="37"/>
      <c r="E545" s="37"/>
      <c r="F545" s="37"/>
      <c r="G545" s="37"/>
    </row>
    <row r="546" spans="1:7" ht="18.75">
      <c r="A546" s="37"/>
      <c r="B546" s="37"/>
      <c r="C546" s="37"/>
      <c r="D546" s="37"/>
      <c r="E546" s="37"/>
      <c r="F546" s="37"/>
      <c r="G546" s="37"/>
    </row>
    <row r="547" spans="1:7" ht="18.75">
      <c r="A547" s="37"/>
      <c r="B547" s="37"/>
      <c r="C547" s="37"/>
      <c r="D547" s="37"/>
      <c r="E547" s="37"/>
      <c r="F547" s="37"/>
      <c r="G547" s="37"/>
    </row>
    <row r="548" spans="1:7" ht="18.75">
      <c r="A548" s="37"/>
      <c r="B548" s="37"/>
      <c r="C548" s="37"/>
      <c r="D548" s="37"/>
      <c r="E548" s="37"/>
      <c r="F548" s="37"/>
      <c r="G548" s="37"/>
    </row>
    <row r="549" spans="1:7" ht="18.75">
      <c r="A549" s="37"/>
      <c r="B549" s="37"/>
      <c r="C549" s="37"/>
      <c r="D549" s="37"/>
      <c r="E549" s="37"/>
      <c r="F549" s="37"/>
      <c r="G549" s="37"/>
    </row>
    <row r="550" spans="1:7" ht="18.75">
      <c r="A550" s="37"/>
      <c r="B550" s="37"/>
      <c r="C550" s="37"/>
      <c r="D550" s="37"/>
      <c r="E550" s="37"/>
      <c r="F550" s="37"/>
      <c r="G550" s="37"/>
    </row>
    <row r="551" spans="1:7" ht="18.75">
      <c r="A551" s="37"/>
      <c r="B551" s="37"/>
      <c r="C551" s="37"/>
      <c r="D551" s="37"/>
      <c r="E551" s="37"/>
      <c r="F551" s="37"/>
      <c r="G551" s="37"/>
    </row>
    <row r="552" spans="1:7" ht="18.75">
      <c r="A552" s="37"/>
      <c r="B552" s="37"/>
      <c r="C552" s="37"/>
      <c r="D552" s="37"/>
      <c r="E552" s="37"/>
      <c r="F552" s="37"/>
      <c r="G552" s="37"/>
    </row>
    <row r="553" spans="1:7" ht="18.75">
      <c r="A553" s="37"/>
      <c r="B553" s="37"/>
      <c r="C553" s="37"/>
      <c r="D553" s="37"/>
      <c r="E553" s="37"/>
      <c r="F553" s="37"/>
      <c r="G553" s="37"/>
    </row>
    <row r="554" spans="1:7" ht="18.75">
      <c r="A554" s="37"/>
      <c r="B554" s="37"/>
      <c r="C554" s="37"/>
      <c r="D554" s="37"/>
      <c r="E554" s="37"/>
      <c r="F554" s="37"/>
      <c r="G554" s="37"/>
    </row>
    <row r="555" spans="1:7" ht="18.75">
      <c r="A555" s="37"/>
      <c r="B555" s="37"/>
      <c r="C555" s="37"/>
      <c r="D555" s="37"/>
      <c r="E555" s="37"/>
      <c r="F555" s="37"/>
      <c r="G555" s="37"/>
    </row>
    <row r="556" spans="1:7" ht="18.75">
      <c r="A556" s="37"/>
      <c r="B556" s="37"/>
      <c r="C556" s="37"/>
      <c r="D556" s="37"/>
      <c r="E556" s="37"/>
      <c r="F556" s="37"/>
      <c r="G556" s="37"/>
    </row>
    <row r="557" spans="1:7" ht="18.75">
      <c r="A557" s="37"/>
      <c r="B557" s="37"/>
      <c r="C557" s="37"/>
      <c r="D557" s="37"/>
      <c r="E557" s="37"/>
      <c r="F557" s="37"/>
      <c r="G557" s="37"/>
    </row>
    <row r="558" spans="1:7" ht="18.75">
      <c r="A558" s="37"/>
      <c r="B558" s="37"/>
      <c r="C558" s="37"/>
      <c r="D558" s="37"/>
      <c r="E558" s="37"/>
      <c r="F558" s="37"/>
      <c r="G558" s="37"/>
    </row>
    <row r="559" spans="1:7" ht="18.75">
      <c r="A559" s="37"/>
      <c r="B559" s="37"/>
      <c r="C559" s="37"/>
      <c r="D559" s="37"/>
      <c r="E559" s="37"/>
      <c r="F559" s="37"/>
      <c r="G559" s="37"/>
    </row>
    <row r="560" spans="1:7" ht="18.75">
      <c r="A560" s="37"/>
      <c r="B560" s="37"/>
      <c r="C560" s="37"/>
      <c r="D560" s="37"/>
      <c r="E560" s="37"/>
      <c r="F560" s="37"/>
      <c r="G560" s="37"/>
    </row>
    <row r="561" spans="1:7" ht="18.75">
      <c r="A561" s="37"/>
      <c r="B561" s="37"/>
      <c r="C561" s="37"/>
      <c r="D561" s="37"/>
      <c r="E561" s="37"/>
      <c r="F561" s="37"/>
      <c r="G561" s="37"/>
    </row>
    <row r="562" spans="1:7" ht="18.75">
      <c r="A562" s="37"/>
      <c r="B562" s="37"/>
      <c r="C562" s="37"/>
      <c r="D562" s="37"/>
      <c r="E562" s="37"/>
      <c r="F562" s="37"/>
      <c r="G562" s="37"/>
    </row>
    <row r="563" spans="1:7" ht="18.75">
      <c r="A563" s="37"/>
      <c r="B563" s="37"/>
      <c r="C563" s="37"/>
      <c r="D563" s="37"/>
      <c r="E563" s="37"/>
      <c r="F563" s="37"/>
      <c r="G563" s="37"/>
    </row>
    <row r="564" spans="1:7" ht="18.75">
      <c r="A564" s="37"/>
      <c r="B564" s="37"/>
      <c r="C564" s="37"/>
      <c r="D564" s="37"/>
      <c r="E564" s="37"/>
      <c r="F564" s="37"/>
      <c r="G564" s="37"/>
    </row>
    <row r="565" spans="1:7" ht="18.75">
      <c r="A565" s="37"/>
      <c r="B565" s="37"/>
      <c r="C565" s="37"/>
      <c r="D565" s="37"/>
      <c r="E565" s="37"/>
      <c r="F565" s="37"/>
      <c r="G565" s="37"/>
    </row>
    <row r="566" spans="1:7" ht="18.75">
      <c r="A566" s="37"/>
      <c r="B566" s="37"/>
      <c r="C566" s="37"/>
      <c r="D566" s="37"/>
      <c r="E566" s="37"/>
      <c r="F566" s="37"/>
      <c r="G566" s="37"/>
    </row>
    <row r="567" spans="1:7" ht="18.75">
      <c r="A567" s="37"/>
      <c r="B567" s="37"/>
      <c r="C567" s="37"/>
      <c r="D567" s="37"/>
      <c r="E567" s="37"/>
      <c r="F567" s="37"/>
      <c r="G567" s="37"/>
    </row>
    <row r="568" spans="1:7" ht="18.75">
      <c r="A568" s="37"/>
      <c r="B568" s="37"/>
      <c r="C568" s="37"/>
      <c r="D568" s="37"/>
      <c r="E568" s="37"/>
      <c r="F568" s="37"/>
      <c r="G568" s="37"/>
    </row>
    <row r="569" spans="1:7" ht="18.75">
      <c r="A569" s="37"/>
      <c r="B569" s="37"/>
      <c r="C569" s="37"/>
      <c r="D569" s="37"/>
      <c r="E569" s="37"/>
      <c r="F569" s="37"/>
      <c r="G569" s="37"/>
    </row>
    <row r="570" spans="1:7" ht="18.75">
      <c r="A570" s="37"/>
      <c r="B570" s="37"/>
      <c r="C570" s="37"/>
      <c r="D570" s="37"/>
      <c r="E570" s="37"/>
      <c r="F570" s="37"/>
      <c r="G570" s="37"/>
    </row>
    <row r="571" spans="1:7" ht="18.75">
      <c r="A571" s="37"/>
      <c r="B571" s="37"/>
      <c r="C571" s="37"/>
      <c r="D571" s="37"/>
      <c r="E571" s="37"/>
      <c r="F571" s="37"/>
      <c r="G571" s="37"/>
    </row>
    <row r="572" spans="1:7" ht="18.75">
      <c r="A572" s="37"/>
      <c r="B572" s="37"/>
      <c r="C572" s="37"/>
      <c r="D572" s="37"/>
      <c r="E572" s="37"/>
      <c r="F572" s="37"/>
      <c r="G572" s="37"/>
    </row>
    <row r="573" spans="1:7" ht="18.75">
      <c r="A573" s="37"/>
      <c r="B573" s="37"/>
      <c r="C573" s="37"/>
      <c r="D573" s="37"/>
      <c r="E573" s="37"/>
      <c r="F573" s="37"/>
      <c r="G573" s="37"/>
    </row>
    <row r="574" spans="1:7" ht="18.75">
      <c r="A574" s="37"/>
      <c r="B574" s="37"/>
      <c r="C574" s="37"/>
      <c r="D574" s="37"/>
      <c r="E574" s="37"/>
      <c r="F574" s="37"/>
      <c r="G574" s="37"/>
    </row>
    <row r="575" spans="1:7" ht="18.75">
      <c r="A575" s="37"/>
      <c r="B575" s="37"/>
      <c r="C575" s="37"/>
      <c r="D575" s="37"/>
      <c r="E575" s="37"/>
      <c r="F575" s="37"/>
      <c r="G575" s="37"/>
    </row>
    <row r="576" spans="1:7" ht="18.75">
      <c r="A576" s="37"/>
      <c r="B576" s="37"/>
      <c r="C576" s="37"/>
      <c r="D576" s="37"/>
      <c r="E576" s="37"/>
      <c r="F576" s="37"/>
      <c r="G576" s="37"/>
    </row>
    <row r="577" spans="1:7" ht="18.75">
      <c r="A577" s="37"/>
      <c r="B577" s="37"/>
      <c r="C577" s="37"/>
      <c r="D577" s="37"/>
      <c r="E577" s="37"/>
      <c r="F577" s="37"/>
      <c r="G577" s="37"/>
    </row>
    <row r="578" spans="1:7" ht="18.75">
      <c r="A578" s="37"/>
      <c r="B578" s="37"/>
      <c r="C578" s="37"/>
      <c r="D578" s="37"/>
      <c r="E578" s="37"/>
      <c r="F578" s="37"/>
      <c r="G578" s="37"/>
    </row>
    <row r="579" spans="1:7" ht="18.75">
      <c r="A579" s="37"/>
      <c r="B579" s="37"/>
      <c r="C579" s="37"/>
      <c r="D579" s="37"/>
      <c r="E579" s="37"/>
      <c r="F579" s="37"/>
      <c r="G579" s="37"/>
    </row>
    <row r="580" spans="1:7" ht="18.75">
      <c r="A580" s="37"/>
      <c r="B580" s="37"/>
      <c r="C580" s="37"/>
      <c r="D580" s="37"/>
      <c r="E580" s="37"/>
      <c r="F580" s="37"/>
      <c r="G580" s="37"/>
    </row>
    <row r="581" spans="1:7" ht="18.75">
      <c r="A581" s="37"/>
      <c r="B581" s="37"/>
      <c r="C581" s="37"/>
      <c r="D581" s="37"/>
      <c r="E581" s="37"/>
      <c r="F581" s="37"/>
      <c r="G581" s="37"/>
    </row>
    <row r="582" spans="1:7" ht="18.75">
      <c r="A582" s="37"/>
      <c r="B582" s="37"/>
      <c r="C582" s="37"/>
      <c r="D582" s="37"/>
      <c r="E582" s="37"/>
      <c r="F582" s="37"/>
      <c r="G582" s="37"/>
    </row>
    <row r="583" spans="1:7" ht="18.75">
      <c r="A583" s="37"/>
      <c r="B583" s="37"/>
      <c r="C583" s="37"/>
      <c r="D583" s="37"/>
      <c r="E583" s="37"/>
      <c r="F583" s="37"/>
      <c r="G583" s="37"/>
    </row>
    <row r="584" spans="1:7" ht="18.75">
      <c r="A584" s="37"/>
      <c r="B584" s="37"/>
      <c r="C584" s="37"/>
      <c r="D584" s="37"/>
      <c r="E584" s="37"/>
      <c r="F584" s="37"/>
      <c r="G584" s="37"/>
    </row>
    <row r="585" spans="1:7" ht="18.75">
      <c r="A585" s="37"/>
      <c r="B585" s="37"/>
      <c r="C585" s="37"/>
      <c r="D585" s="37"/>
      <c r="E585" s="37"/>
      <c r="F585" s="37"/>
      <c r="G585" s="37"/>
    </row>
    <row r="586" spans="1:7" ht="18.75">
      <c r="A586" s="37"/>
      <c r="B586" s="37"/>
      <c r="C586" s="37"/>
      <c r="D586" s="37"/>
      <c r="E586" s="37"/>
      <c r="F586" s="37"/>
      <c r="G586" s="37"/>
    </row>
    <row r="587" spans="1:7" ht="18.75">
      <c r="A587" s="37"/>
      <c r="B587" s="37"/>
      <c r="C587" s="37"/>
      <c r="D587" s="37"/>
      <c r="E587" s="37"/>
      <c r="F587" s="37"/>
      <c r="G587" s="37"/>
    </row>
    <row r="588" spans="1:7" ht="18.75">
      <c r="A588" s="37"/>
      <c r="B588" s="37"/>
      <c r="C588" s="37"/>
      <c r="D588" s="37"/>
      <c r="E588" s="37"/>
      <c r="F588" s="37"/>
      <c r="G588" s="37"/>
    </row>
    <row r="589" spans="1:7" ht="18.75">
      <c r="A589" s="37"/>
      <c r="B589" s="37"/>
      <c r="C589" s="37"/>
      <c r="D589" s="37"/>
      <c r="E589" s="37"/>
      <c r="F589" s="37"/>
      <c r="G589" s="37"/>
    </row>
    <row r="590" spans="1:7" ht="18.75">
      <c r="A590" s="37"/>
      <c r="B590" s="37"/>
      <c r="C590" s="37"/>
      <c r="D590" s="37"/>
      <c r="E590" s="37"/>
      <c r="F590" s="37"/>
      <c r="G590" s="37"/>
    </row>
    <row r="591" spans="1:7" ht="18.75">
      <c r="A591" s="37"/>
      <c r="B591" s="37"/>
      <c r="C591" s="37"/>
      <c r="D591" s="37"/>
      <c r="E591" s="37"/>
      <c r="F591" s="37"/>
      <c r="G591" s="37"/>
    </row>
    <row r="592" spans="1:7" ht="18.75">
      <c r="A592" s="37"/>
      <c r="B592" s="37"/>
      <c r="C592" s="37"/>
      <c r="D592" s="37"/>
      <c r="E592" s="37"/>
      <c r="F592" s="37"/>
      <c r="G592" s="37"/>
    </row>
    <row r="593" spans="1:7" ht="18.75">
      <c r="A593" s="37"/>
      <c r="B593" s="37"/>
      <c r="C593" s="37"/>
      <c r="D593" s="37"/>
      <c r="E593" s="37"/>
      <c r="F593" s="37"/>
      <c r="G593" s="37"/>
    </row>
    <row r="594" spans="1:7" ht="18.75">
      <c r="A594" s="37"/>
      <c r="B594" s="37"/>
      <c r="C594" s="37"/>
      <c r="D594" s="37"/>
      <c r="E594" s="37"/>
      <c r="F594" s="37"/>
      <c r="G594" s="37"/>
    </row>
    <row r="595" spans="1:7" ht="18.75">
      <c r="A595" s="37"/>
      <c r="B595" s="37"/>
      <c r="C595" s="37"/>
      <c r="D595" s="37"/>
      <c r="E595" s="37"/>
      <c r="F595" s="37"/>
      <c r="G595" s="37"/>
    </row>
    <row r="596" spans="1:7" ht="18.75">
      <c r="A596" s="37"/>
      <c r="B596" s="37"/>
      <c r="C596" s="37"/>
      <c r="D596" s="37"/>
      <c r="E596" s="37"/>
      <c r="F596" s="37"/>
      <c r="G596" s="37"/>
    </row>
    <row r="597" spans="1:7" ht="18.75">
      <c r="A597" s="37"/>
      <c r="B597" s="37"/>
      <c r="C597" s="37"/>
      <c r="D597" s="37"/>
      <c r="E597" s="37"/>
      <c r="F597" s="37"/>
      <c r="G597" s="37"/>
    </row>
    <row r="598" spans="1:7" ht="18.75">
      <c r="A598" s="37"/>
      <c r="B598" s="37"/>
      <c r="C598" s="37"/>
      <c r="D598" s="37"/>
      <c r="E598" s="37"/>
      <c r="F598" s="37"/>
      <c r="G598" s="37"/>
    </row>
    <row r="599" spans="1:7" ht="18.75">
      <c r="A599" s="37"/>
      <c r="B599" s="37"/>
      <c r="C599" s="37"/>
      <c r="D599" s="37"/>
      <c r="E599" s="37"/>
      <c r="F599" s="37"/>
      <c r="G599" s="37"/>
    </row>
    <row r="600" spans="1:7" ht="18.75">
      <c r="A600" s="37"/>
      <c r="B600" s="37"/>
      <c r="C600" s="37"/>
      <c r="D600" s="37"/>
      <c r="E600" s="37"/>
      <c r="F600" s="37"/>
      <c r="G600" s="37"/>
    </row>
    <row r="601" spans="1:7" ht="18.75">
      <c r="A601" s="37"/>
      <c r="B601" s="37"/>
      <c r="C601" s="37"/>
      <c r="D601" s="37"/>
      <c r="E601" s="37"/>
      <c r="F601" s="37"/>
      <c r="G601" s="37"/>
    </row>
    <row r="602" spans="1:7" ht="18.75">
      <c r="A602" s="37"/>
      <c r="B602" s="37"/>
      <c r="C602" s="37"/>
      <c r="D602" s="37"/>
      <c r="E602" s="37"/>
      <c r="F602" s="37"/>
      <c r="G602" s="37"/>
    </row>
    <row r="603" spans="1:7" ht="18.75">
      <c r="A603" s="37"/>
      <c r="B603" s="37"/>
      <c r="C603" s="37"/>
      <c r="D603" s="37"/>
      <c r="E603" s="37"/>
      <c r="F603" s="37"/>
      <c r="G603" s="37"/>
    </row>
    <row r="604" spans="1:7" ht="18.75">
      <c r="A604" s="37"/>
      <c r="B604" s="37"/>
      <c r="C604" s="37"/>
      <c r="D604" s="37"/>
      <c r="E604" s="37"/>
      <c r="F604" s="37"/>
      <c r="G604" s="37"/>
    </row>
    <row r="605" spans="1:7" ht="18.75">
      <c r="A605" s="37"/>
      <c r="B605" s="37"/>
      <c r="C605" s="37"/>
      <c r="D605" s="37"/>
      <c r="E605" s="37"/>
      <c r="F605" s="37"/>
      <c r="G605" s="37"/>
    </row>
    <row r="606" spans="1:7" ht="18.75">
      <c r="A606" s="37"/>
      <c r="B606" s="37"/>
      <c r="C606" s="37"/>
      <c r="D606" s="37"/>
      <c r="E606" s="37"/>
      <c r="F606" s="37"/>
      <c r="G606" s="37"/>
    </row>
    <row r="607" spans="1:7" ht="18.75">
      <c r="A607" s="37"/>
      <c r="B607" s="37"/>
      <c r="C607" s="37"/>
      <c r="D607" s="37"/>
      <c r="E607" s="37"/>
      <c r="F607" s="37"/>
      <c r="G607" s="37"/>
    </row>
    <row r="608" spans="1:7" ht="18.75">
      <c r="A608" s="37"/>
      <c r="B608" s="37"/>
      <c r="C608" s="37"/>
      <c r="D608" s="37"/>
      <c r="E608" s="37"/>
      <c r="F608" s="37"/>
      <c r="G608" s="37"/>
    </row>
    <row r="609" spans="1:7" ht="18.75">
      <c r="A609" s="37"/>
      <c r="B609" s="37"/>
      <c r="C609" s="37"/>
      <c r="D609" s="37"/>
      <c r="E609" s="37"/>
      <c r="F609" s="37"/>
      <c r="G609" s="37"/>
    </row>
    <row r="610" spans="1:7" ht="18.75">
      <c r="A610" s="37"/>
      <c r="B610" s="37"/>
      <c r="C610" s="37"/>
      <c r="D610" s="37"/>
      <c r="E610" s="37"/>
      <c r="F610" s="37"/>
      <c r="G610" s="37"/>
    </row>
    <row r="611" spans="1:7" ht="18.75">
      <c r="A611" s="37"/>
      <c r="B611" s="37"/>
      <c r="C611" s="37"/>
      <c r="D611" s="37"/>
      <c r="E611" s="37"/>
      <c r="F611" s="37"/>
      <c r="G611" s="37"/>
    </row>
    <row r="612" spans="1:7" ht="18.75">
      <c r="A612" s="37"/>
      <c r="B612" s="37"/>
      <c r="C612" s="37"/>
      <c r="D612" s="37"/>
      <c r="E612" s="37"/>
      <c r="F612" s="37"/>
      <c r="G612" s="37"/>
    </row>
    <row r="613" spans="1:7" ht="18.75">
      <c r="A613" s="37"/>
      <c r="B613" s="37"/>
      <c r="C613" s="37"/>
      <c r="D613" s="37"/>
      <c r="E613" s="37"/>
      <c r="F613" s="37"/>
      <c r="G613" s="37"/>
    </row>
    <row r="614" spans="1:7" ht="18.75">
      <c r="A614" s="37"/>
      <c r="B614" s="37"/>
      <c r="C614" s="37"/>
      <c r="D614" s="37"/>
      <c r="E614" s="37"/>
      <c r="F614" s="37"/>
      <c r="G614" s="37"/>
    </row>
    <row r="615" spans="1:7" ht="18.75">
      <c r="A615" s="37"/>
      <c r="B615" s="37"/>
      <c r="C615" s="37"/>
      <c r="D615" s="37"/>
      <c r="E615" s="37"/>
      <c r="F615" s="37"/>
      <c r="G615" s="37"/>
    </row>
    <row r="616" spans="1:7" ht="18.75">
      <c r="A616" s="37"/>
      <c r="B616" s="37"/>
      <c r="C616" s="37"/>
      <c r="D616" s="37"/>
      <c r="E616" s="37"/>
      <c r="F616" s="37"/>
      <c r="G616" s="37"/>
    </row>
    <row r="617" spans="1:7" ht="18.75">
      <c r="A617" s="37"/>
      <c r="B617" s="37"/>
      <c r="C617" s="37"/>
      <c r="D617" s="37"/>
      <c r="E617" s="37"/>
      <c r="F617" s="37"/>
      <c r="G617" s="37"/>
    </row>
    <row r="618" spans="1:7" ht="18.75">
      <c r="A618" s="37"/>
      <c r="B618" s="37"/>
      <c r="C618" s="37"/>
      <c r="D618" s="37"/>
      <c r="E618" s="37"/>
      <c r="F618" s="37"/>
      <c r="G618" s="37"/>
    </row>
    <row r="619" spans="1:7" ht="18.75">
      <c r="A619" s="37"/>
      <c r="B619" s="37"/>
      <c r="C619" s="37"/>
      <c r="D619" s="37"/>
      <c r="E619" s="37"/>
      <c r="F619" s="37"/>
      <c r="G619" s="37"/>
    </row>
    <row r="620" spans="1:7" ht="18.75">
      <c r="A620" s="37"/>
      <c r="B620" s="37"/>
      <c r="C620" s="37"/>
      <c r="D620" s="37"/>
      <c r="E620" s="37"/>
      <c r="F620" s="37"/>
      <c r="G620" s="37"/>
    </row>
    <row r="621" spans="1:7" ht="18.75">
      <c r="A621" s="37"/>
      <c r="B621" s="37"/>
      <c r="C621" s="37"/>
      <c r="D621" s="37"/>
      <c r="E621" s="37"/>
      <c r="F621" s="37"/>
      <c r="G621" s="37"/>
    </row>
    <row r="622" spans="1:7" ht="18.75">
      <c r="A622" s="37"/>
      <c r="B622" s="37"/>
      <c r="C622" s="37"/>
      <c r="D622" s="37"/>
      <c r="E622" s="37"/>
      <c r="F622" s="37"/>
      <c r="G622" s="37"/>
    </row>
    <row r="623" spans="1:7" ht="18.75">
      <c r="A623" s="37"/>
      <c r="B623" s="37"/>
      <c r="C623" s="37"/>
      <c r="D623" s="37"/>
      <c r="E623" s="37"/>
      <c r="F623" s="37"/>
      <c r="G623" s="37"/>
    </row>
    <row r="624" spans="1:7" ht="18.75">
      <c r="A624" s="37"/>
      <c r="B624" s="37"/>
      <c r="C624" s="37"/>
      <c r="D624" s="37"/>
      <c r="E624" s="37"/>
      <c r="F624" s="37"/>
      <c r="G624" s="37"/>
    </row>
    <row r="625" spans="1:7" ht="18.75">
      <c r="A625" s="37"/>
      <c r="B625" s="37"/>
      <c r="C625" s="37"/>
      <c r="D625" s="37"/>
      <c r="E625" s="37"/>
      <c r="F625" s="37"/>
      <c r="G625" s="37"/>
    </row>
    <row r="626" spans="1:7" ht="18.75">
      <c r="A626" s="37"/>
      <c r="B626" s="37"/>
      <c r="C626" s="37"/>
      <c r="D626" s="37"/>
      <c r="E626" s="37"/>
      <c r="F626" s="37"/>
      <c r="G626" s="37"/>
    </row>
    <row r="627" spans="1:7" ht="18.75">
      <c r="A627" s="37"/>
      <c r="B627" s="37"/>
      <c r="C627" s="37"/>
      <c r="D627" s="37"/>
      <c r="E627" s="37"/>
      <c r="F627" s="37"/>
      <c r="G627" s="37"/>
    </row>
    <row r="628" spans="1:7" ht="18.75">
      <c r="A628" s="37"/>
      <c r="B628" s="37"/>
      <c r="C628" s="37"/>
      <c r="D628" s="37"/>
      <c r="E628" s="37"/>
      <c r="F628" s="37"/>
      <c r="G628" s="37"/>
    </row>
    <row r="629" spans="1:7" ht="18.75">
      <c r="A629" s="37"/>
      <c r="B629" s="37"/>
      <c r="C629" s="37"/>
      <c r="D629" s="37"/>
      <c r="E629" s="37"/>
      <c r="F629" s="37"/>
      <c r="G629" s="37"/>
    </row>
    <row r="630" spans="1:7" ht="18.75">
      <c r="A630" s="37"/>
      <c r="B630" s="37"/>
      <c r="C630" s="37"/>
      <c r="D630" s="37"/>
      <c r="E630" s="37"/>
      <c r="F630" s="37"/>
      <c r="G630" s="37"/>
    </row>
    <row r="631" spans="1:7" ht="18.75">
      <c r="A631" s="37"/>
      <c r="B631" s="37"/>
      <c r="C631" s="37"/>
      <c r="D631" s="37"/>
      <c r="E631" s="37"/>
      <c r="F631" s="37"/>
      <c r="G631" s="37"/>
    </row>
    <row r="632" spans="1:7" ht="18.75">
      <c r="A632" s="37"/>
      <c r="B632" s="37"/>
      <c r="C632" s="37"/>
      <c r="D632" s="37"/>
      <c r="E632" s="37"/>
      <c r="F632" s="37"/>
      <c r="G632" s="37"/>
    </row>
    <row r="633" spans="1:7" ht="18.75">
      <c r="A633" s="37"/>
      <c r="B633" s="37"/>
      <c r="C633" s="37"/>
      <c r="D633" s="37"/>
      <c r="E633" s="37"/>
      <c r="F633" s="37"/>
      <c r="G633" s="37"/>
    </row>
    <row r="634" spans="1:7" ht="18.75">
      <c r="A634" s="37"/>
      <c r="B634" s="37"/>
      <c r="C634" s="37"/>
      <c r="D634" s="37"/>
      <c r="E634" s="37"/>
      <c r="F634" s="37"/>
      <c r="G634" s="37"/>
    </row>
    <row r="635" spans="1:7" ht="18.75">
      <c r="A635" s="37"/>
      <c r="B635" s="37"/>
      <c r="C635" s="37"/>
      <c r="D635" s="37"/>
      <c r="E635" s="37"/>
      <c r="F635" s="37"/>
      <c r="G635" s="37"/>
    </row>
    <row r="636" spans="1:7" ht="18.75">
      <c r="A636" s="37"/>
      <c r="B636" s="37"/>
      <c r="C636" s="37"/>
      <c r="D636" s="37"/>
      <c r="E636" s="37"/>
      <c r="F636" s="37"/>
      <c r="G636" s="37"/>
    </row>
    <row r="637" spans="1:7" ht="18.75">
      <c r="A637" s="37"/>
      <c r="B637" s="37"/>
      <c r="C637" s="37"/>
      <c r="D637" s="37"/>
      <c r="E637" s="37"/>
      <c r="F637" s="37"/>
      <c r="G637" s="37"/>
    </row>
    <row r="638" spans="1:7" ht="18.75">
      <c r="A638" s="37"/>
      <c r="B638" s="37"/>
      <c r="C638" s="37"/>
      <c r="D638" s="37"/>
      <c r="E638" s="37"/>
      <c r="F638" s="37"/>
      <c r="G638" s="37"/>
    </row>
    <row r="639" spans="1:7" ht="18.75">
      <c r="A639" s="37"/>
      <c r="B639" s="37"/>
      <c r="C639" s="37"/>
      <c r="D639" s="37"/>
      <c r="E639" s="37"/>
      <c r="F639" s="37"/>
      <c r="G639" s="37"/>
    </row>
    <row r="640" spans="1:7" ht="18.75">
      <c r="A640" s="37"/>
      <c r="B640" s="37"/>
      <c r="C640" s="37"/>
      <c r="D640" s="37"/>
      <c r="E640" s="37"/>
      <c r="F640" s="37"/>
      <c r="G640" s="37"/>
    </row>
    <row r="641" spans="1:7" ht="18.75">
      <c r="A641" s="37"/>
      <c r="B641" s="37"/>
      <c r="C641" s="37"/>
      <c r="D641" s="37"/>
      <c r="E641" s="37"/>
      <c r="F641" s="37"/>
      <c r="G641" s="37"/>
    </row>
    <row r="642" spans="1:7" ht="18.75">
      <c r="A642" s="37"/>
      <c r="B642" s="37"/>
      <c r="C642" s="37"/>
      <c r="D642" s="37"/>
      <c r="E642" s="37"/>
      <c r="F642" s="37"/>
      <c r="G642" s="37"/>
    </row>
    <row r="643" spans="1:7" ht="18.75">
      <c r="A643" s="37"/>
      <c r="B643" s="37"/>
      <c r="C643" s="37"/>
      <c r="D643" s="37"/>
      <c r="E643" s="37"/>
      <c r="F643" s="37"/>
      <c r="G643" s="37"/>
    </row>
    <row r="644" spans="1:7" ht="18.75">
      <c r="A644" s="37"/>
      <c r="B644" s="37"/>
      <c r="C644" s="37"/>
      <c r="D644" s="37"/>
      <c r="E644" s="37"/>
      <c r="F644" s="37"/>
      <c r="G644" s="37"/>
    </row>
    <row r="645" spans="1:7" ht="18.75">
      <c r="A645" s="37"/>
      <c r="B645" s="37"/>
      <c r="C645" s="37"/>
      <c r="D645" s="37"/>
      <c r="E645" s="37"/>
      <c r="F645" s="37"/>
      <c r="G645" s="37"/>
    </row>
    <row r="646" spans="1:7" ht="18.75">
      <c r="A646" s="37"/>
      <c r="B646" s="37"/>
      <c r="C646" s="37"/>
      <c r="D646" s="37"/>
      <c r="E646" s="37"/>
      <c r="F646" s="37"/>
      <c r="G646" s="37"/>
    </row>
    <row r="647" spans="1:7" ht="18.75">
      <c r="A647" s="37"/>
      <c r="B647" s="37"/>
      <c r="C647" s="37"/>
      <c r="D647" s="37"/>
      <c r="E647" s="37"/>
      <c r="F647" s="37"/>
      <c r="G647" s="37"/>
    </row>
    <row r="648" spans="1:7" ht="18.75">
      <c r="A648" s="37"/>
      <c r="B648" s="37"/>
      <c r="C648" s="37"/>
      <c r="D648" s="37"/>
      <c r="E648" s="37"/>
      <c r="F648" s="37"/>
      <c r="G648" s="37"/>
    </row>
    <row r="649" spans="1:7" ht="18.75">
      <c r="A649" s="37"/>
      <c r="B649" s="37"/>
      <c r="C649" s="37"/>
      <c r="D649" s="37"/>
      <c r="E649" s="37"/>
      <c r="F649" s="37"/>
      <c r="G649" s="37"/>
    </row>
    <row r="650" spans="1:7" ht="18.75">
      <c r="A650" s="37"/>
      <c r="B650" s="37"/>
      <c r="C650" s="37"/>
      <c r="D650" s="37"/>
      <c r="E650" s="37"/>
      <c r="F650" s="37"/>
      <c r="G650" s="37"/>
    </row>
    <row r="651" spans="1:7" ht="18.75">
      <c r="A651" s="37"/>
      <c r="B651" s="37"/>
      <c r="C651" s="37"/>
      <c r="D651" s="37"/>
      <c r="E651" s="37"/>
      <c r="F651" s="37"/>
      <c r="G651" s="37"/>
    </row>
    <row r="652" spans="1:7" ht="18.75">
      <c r="A652" s="37"/>
      <c r="B652" s="37"/>
      <c r="C652" s="37"/>
      <c r="D652" s="37"/>
      <c r="E652" s="37"/>
      <c r="F652" s="37"/>
      <c r="G652" s="37"/>
    </row>
    <row r="653" spans="1:7" ht="18.75">
      <c r="A653" s="37"/>
      <c r="B653" s="37"/>
      <c r="C653" s="37"/>
      <c r="D653" s="37"/>
      <c r="E653" s="37"/>
      <c r="F653" s="37"/>
      <c r="G653" s="37"/>
    </row>
    <row r="654" spans="1:7" ht="18.75">
      <c r="A654" s="37"/>
      <c r="B654" s="37"/>
      <c r="C654" s="37"/>
      <c r="D654" s="37"/>
      <c r="E654" s="37"/>
      <c r="F654" s="37"/>
      <c r="G654" s="37"/>
    </row>
    <row r="655" spans="1:7" ht="18.75">
      <c r="A655" s="37"/>
      <c r="B655" s="37"/>
      <c r="C655" s="37"/>
      <c r="D655" s="37"/>
      <c r="E655" s="37"/>
      <c r="F655" s="37"/>
      <c r="G655" s="37"/>
    </row>
    <row r="656" spans="1:7" ht="18.75">
      <c r="A656" s="37"/>
      <c r="B656" s="37"/>
      <c r="C656" s="37"/>
      <c r="D656" s="37"/>
      <c r="E656" s="37"/>
      <c r="F656" s="37"/>
      <c r="G656" s="37"/>
    </row>
    <row r="657" spans="1:7" ht="18.75">
      <c r="A657" s="37"/>
      <c r="B657" s="37"/>
      <c r="C657" s="37"/>
      <c r="D657" s="37"/>
      <c r="E657" s="37"/>
      <c r="F657" s="37"/>
      <c r="G657" s="37"/>
    </row>
    <row r="658" spans="1:7" ht="18.75">
      <c r="A658" s="37"/>
      <c r="B658" s="37"/>
      <c r="C658" s="37"/>
      <c r="D658" s="37"/>
      <c r="E658" s="37"/>
      <c r="F658" s="37"/>
      <c r="G658" s="37"/>
    </row>
    <row r="659" spans="1:7" ht="18.75">
      <c r="A659" s="37"/>
      <c r="B659" s="37"/>
      <c r="C659" s="37"/>
      <c r="D659" s="37"/>
      <c r="E659" s="37"/>
      <c r="F659" s="37"/>
      <c r="G659" s="37"/>
    </row>
    <row r="660" spans="1:7" ht="18.75">
      <c r="A660" s="37"/>
      <c r="B660" s="37"/>
      <c r="C660" s="37"/>
      <c r="D660" s="37"/>
      <c r="E660" s="37"/>
      <c r="F660" s="37"/>
      <c r="G660" s="37"/>
    </row>
    <row r="661" spans="1:7" ht="18.75">
      <c r="A661" s="37"/>
      <c r="B661" s="37"/>
      <c r="C661" s="37"/>
      <c r="D661" s="37"/>
      <c r="E661" s="37"/>
      <c r="F661" s="37"/>
      <c r="G661" s="37"/>
    </row>
    <row r="662" spans="1:7" ht="18.75">
      <c r="A662" s="37"/>
      <c r="B662" s="37"/>
      <c r="C662" s="37"/>
      <c r="D662" s="37"/>
      <c r="E662" s="37"/>
      <c r="F662" s="37"/>
      <c r="G662" s="37"/>
    </row>
    <row r="663" spans="1:7" ht="18.75">
      <c r="A663" s="37"/>
      <c r="B663" s="37"/>
      <c r="C663" s="37"/>
      <c r="D663" s="37"/>
      <c r="E663" s="37"/>
      <c r="F663" s="37"/>
      <c r="G663" s="37"/>
    </row>
    <row r="664" spans="1:7" ht="18.75">
      <c r="A664" s="37"/>
      <c r="B664" s="37"/>
      <c r="C664" s="37"/>
      <c r="D664" s="37"/>
      <c r="E664" s="37"/>
      <c r="F664" s="37"/>
      <c r="G664" s="37"/>
    </row>
    <row r="665" spans="1:7" ht="18.75">
      <c r="A665" s="37"/>
      <c r="B665" s="37"/>
      <c r="C665" s="37"/>
      <c r="D665" s="37"/>
      <c r="E665" s="37"/>
      <c r="F665" s="37"/>
      <c r="G665" s="37"/>
    </row>
    <row r="666" spans="1:7" ht="18.75">
      <c r="A666" s="37"/>
      <c r="B666" s="37"/>
      <c r="C666" s="37"/>
      <c r="D666" s="37"/>
      <c r="E666" s="37"/>
      <c r="F666" s="37"/>
      <c r="G666" s="37"/>
    </row>
    <row r="667" spans="1:7" ht="18.75">
      <c r="A667" s="37"/>
      <c r="B667" s="37"/>
      <c r="C667" s="37"/>
      <c r="D667" s="37"/>
      <c r="E667" s="37"/>
      <c r="F667" s="37"/>
      <c r="G667" s="37"/>
    </row>
    <row r="668" spans="1:7" ht="18.75">
      <c r="A668" s="37"/>
      <c r="B668" s="37"/>
      <c r="C668" s="37"/>
      <c r="D668" s="37"/>
      <c r="E668" s="37"/>
      <c r="F668" s="37"/>
      <c r="G668" s="37"/>
    </row>
    <row r="669" spans="1:7" ht="18.75">
      <c r="A669" s="37"/>
      <c r="B669" s="37"/>
      <c r="C669" s="37"/>
      <c r="D669" s="37"/>
      <c r="E669" s="37"/>
      <c r="F669" s="37"/>
      <c r="G669" s="37"/>
    </row>
    <row r="670" spans="1:7" ht="18.75">
      <c r="A670" s="37"/>
      <c r="B670" s="37"/>
      <c r="C670" s="37"/>
      <c r="D670" s="37"/>
      <c r="E670" s="37"/>
      <c r="F670" s="37"/>
      <c r="G670" s="37"/>
    </row>
    <row r="671" spans="1:7" ht="18.75">
      <c r="A671" s="37"/>
      <c r="B671" s="37"/>
      <c r="C671" s="37"/>
      <c r="D671" s="37"/>
      <c r="E671" s="37"/>
      <c r="F671" s="37"/>
      <c r="G671" s="37"/>
    </row>
    <row r="672" spans="1:7" ht="18.75">
      <c r="A672" s="37"/>
      <c r="B672" s="37"/>
      <c r="C672" s="37"/>
      <c r="D672" s="37"/>
      <c r="E672" s="37"/>
      <c r="F672" s="37"/>
      <c r="G672" s="37"/>
    </row>
    <row r="673" spans="1:7" ht="18.75">
      <c r="A673" s="37"/>
      <c r="B673" s="37"/>
      <c r="C673" s="37"/>
      <c r="D673" s="37"/>
      <c r="E673" s="37"/>
      <c r="F673" s="37"/>
      <c r="G673" s="37"/>
    </row>
    <row r="674" spans="1:7" ht="18.75">
      <c r="A674" s="37"/>
      <c r="B674" s="37"/>
      <c r="C674" s="37"/>
      <c r="D674" s="37"/>
      <c r="E674" s="37"/>
      <c r="F674" s="37"/>
      <c r="G674" s="37"/>
    </row>
    <row r="675" spans="1:7" ht="18.75">
      <c r="A675" s="37"/>
      <c r="B675" s="37"/>
      <c r="C675" s="37"/>
      <c r="D675" s="37"/>
      <c r="E675" s="37"/>
      <c r="F675" s="37"/>
      <c r="G675" s="37"/>
    </row>
    <row r="676" spans="1:7" ht="18.75">
      <c r="A676" s="37"/>
      <c r="B676" s="37"/>
      <c r="C676" s="37"/>
      <c r="D676" s="37"/>
      <c r="E676" s="37"/>
      <c r="F676" s="37"/>
      <c r="G676" s="37"/>
    </row>
    <row r="677" spans="1:7" ht="18.75">
      <c r="A677" s="37"/>
      <c r="B677" s="37"/>
      <c r="C677" s="37"/>
      <c r="D677" s="37"/>
      <c r="E677" s="37"/>
      <c r="F677" s="37"/>
      <c r="G677" s="37"/>
    </row>
    <row r="678" spans="1:7" ht="18.75">
      <c r="A678" s="37"/>
      <c r="B678" s="37"/>
      <c r="C678" s="37"/>
      <c r="D678" s="37"/>
      <c r="E678" s="37"/>
      <c r="F678" s="37"/>
      <c r="G678" s="37"/>
    </row>
    <row r="679" spans="1:7" ht="18.75">
      <c r="A679" s="37"/>
      <c r="B679" s="37"/>
      <c r="C679" s="37"/>
      <c r="D679" s="37"/>
      <c r="E679" s="37"/>
      <c r="F679" s="37"/>
      <c r="G679" s="37"/>
    </row>
    <row r="680" spans="1:7" ht="18.75">
      <c r="A680" s="37"/>
      <c r="B680" s="37"/>
      <c r="C680" s="37"/>
      <c r="D680" s="37"/>
      <c r="E680" s="37"/>
      <c r="F680" s="37"/>
      <c r="G680" s="37"/>
    </row>
    <row r="681" spans="1:7" ht="18.75">
      <c r="A681" s="37"/>
      <c r="B681" s="37"/>
      <c r="C681" s="37"/>
      <c r="D681" s="37"/>
      <c r="E681" s="37"/>
      <c r="F681" s="37"/>
      <c r="G681" s="37"/>
    </row>
  </sheetData>
  <sheetProtection/>
  <printOptions horizontalCentered="1"/>
  <pageMargins left="1.0826771653543308" right="0.8858267716535434" top="0.7874015748031497" bottom="0.7874015748031497" header="0.1968503937007874" footer="0.1968503937007874"/>
  <pageSetup fitToHeight="22" fitToWidth="1" horizontalDpi="600" verticalDpi="600" orientation="portrait" paperSize="8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3"/>
  <sheetViews>
    <sheetView zoomScalePageLayoutView="0" workbookViewId="0" topLeftCell="A1">
      <selection activeCell="F4" sqref="F4"/>
    </sheetView>
  </sheetViews>
  <sheetFormatPr defaultColWidth="9.00390625" defaultRowHeight="12.75"/>
  <cols>
    <col min="1" max="1" width="29.75390625" style="30" customWidth="1"/>
    <col min="2" max="2" width="6.25390625" style="30" customWidth="1"/>
    <col min="3" max="3" width="15.875" style="30" hidden="1" customWidth="1"/>
    <col min="4" max="4" width="30.875" style="30" customWidth="1"/>
    <col min="5" max="5" width="20.75390625" style="30" customWidth="1"/>
    <col min="6" max="6" width="19.625" style="30" customWidth="1"/>
    <col min="7" max="7" width="20.25390625" style="30" customWidth="1"/>
    <col min="8" max="16384" width="9.125" style="30" customWidth="1"/>
  </cols>
  <sheetData>
    <row r="1" spans="1:7" ht="14.25">
      <c r="A1" s="85"/>
      <c r="B1" s="86"/>
      <c r="C1" s="86"/>
      <c r="D1" s="6"/>
      <c r="E1" s="19"/>
      <c r="G1" s="74" t="s">
        <v>872</v>
      </c>
    </row>
    <row r="2" spans="1:5" ht="18.75">
      <c r="A2" s="9"/>
      <c r="B2" s="93" t="s">
        <v>875</v>
      </c>
      <c r="C2" s="87"/>
      <c r="D2" s="46"/>
      <c r="E2" s="29"/>
    </row>
    <row r="3" spans="1:5" ht="13.5" thickBot="1">
      <c r="A3" s="85"/>
      <c r="B3" s="88"/>
      <c r="C3" s="88"/>
      <c r="D3" s="27"/>
      <c r="E3" s="28"/>
    </row>
    <row r="4" spans="1:7" ht="26.25" customHeight="1" thickBot="1" thickTop="1">
      <c r="A4" s="75" t="s">
        <v>1255</v>
      </c>
      <c r="B4" s="76" t="s">
        <v>1249</v>
      </c>
      <c r="C4" s="77" t="s">
        <v>870</v>
      </c>
      <c r="D4" s="77" t="s">
        <v>874</v>
      </c>
      <c r="E4" s="76" t="s">
        <v>868</v>
      </c>
      <c r="F4" s="76" t="s">
        <v>871</v>
      </c>
      <c r="G4" s="78" t="s">
        <v>867</v>
      </c>
    </row>
    <row r="5" spans="1:7" ht="13.5" thickTop="1">
      <c r="A5" s="75">
        <v>1</v>
      </c>
      <c r="B5" s="76">
        <v>2</v>
      </c>
      <c r="C5" s="77"/>
      <c r="D5" s="77">
        <v>3</v>
      </c>
      <c r="E5" s="76">
        <v>4</v>
      </c>
      <c r="F5" s="76">
        <v>5</v>
      </c>
      <c r="G5" s="78">
        <v>6</v>
      </c>
    </row>
    <row r="6" spans="1:7" ht="75">
      <c r="A6" s="67" t="s">
        <v>1241</v>
      </c>
      <c r="B6" s="68">
        <v>500</v>
      </c>
      <c r="C6" s="68" t="s">
        <v>1242</v>
      </c>
      <c r="D6" s="69" t="str">
        <f aca="true" t="shared" si="0" ref="D6:D36">IF(OR(LEFT(C6,5)="000 9",LEFT(C6,5)="000 7"),"X",IF(OR(RIGHT(C6,1)="A",RIGHT(C6,1)="А"),LEFT(C6,LEN(C6)-1)&amp;"0",C6))</f>
        <v>X</v>
      </c>
      <c r="E6" s="72">
        <v>254296494.2</v>
      </c>
      <c r="F6" s="72">
        <v>-71043066.24</v>
      </c>
      <c r="G6" s="72">
        <f>E6-F6</f>
        <v>325339560.44</v>
      </c>
    </row>
    <row r="7" spans="1:7" ht="93.75">
      <c r="A7" s="38" t="s">
        <v>1243</v>
      </c>
      <c r="B7" s="39">
        <v>520</v>
      </c>
      <c r="C7" s="39" t="s">
        <v>1244</v>
      </c>
      <c r="D7" s="40" t="str">
        <f t="shared" si="0"/>
        <v>000 01 00 00 00 00 0000 000</v>
      </c>
      <c r="E7" s="43">
        <v>23569000</v>
      </c>
      <c r="F7" s="43">
        <v>2800000</v>
      </c>
      <c r="G7" s="43">
        <f aca="true" t="shared" si="1" ref="G7:G36">E7-F7</f>
        <v>20769000</v>
      </c>
    </row>
    <row r="8" spans="1:7" ht="56.25">
      <c r="A8" s="38" t="s">
        <v>1245</v>
      </c>
      <c r="B8" s="39">
        <v>520</v>
      </c>
      <c r="C8" s="39" t="s">
        <v>1246</v>
      </c>
      <c r="D8" s="40" t="str">
        <f t="shared" si="0"/>
        <v>000 01 02 00 00 00 0000 000</v>
      </c>
      <c r="E8" s="43">
        <v>8169000</v>
      </c>
      <c r="F8" s="43">
        <v>0</v>
      </c>
      <c r="G8" s="43">
        <f t="shared" si="1"/>
        <v>8169000</v>
      </c>
    </row>
    <row r="9" spans="1:7" ht="75">
      <c r="A9" s="38" t="s">
        <v>1247</v>
      </c>
      <c r="B9" s="39">
        <v>520</v>
      </c>
      <c r="C9" s="39" t="s">
        <v>413</v>
      </c>
      <c r="D9" s="40" t="str">
        <f t="shared" si="0"/>
        <v>000 01 02 00 00 00 0000 700</v>
      </c>
      <c r="E9" s="43">
        <v>15069000</v>
      </c>
      <c r="F9" s="43">
        <v>0</v>
      </c>
      <c r="G9" s="43">
        <f t="shared" si="1"/>
        <v>15069000</v>
      </c>
    </row>
    <row r="10" spans="1:7" ht="112.5">
      <c r="A10" s="38" t="s">
        <v>414</v>
      </c>
      <c r="B10" s="39">
        <v>520</v>
      </c>
      <c r="C10" s="39" t="s">
        <v>415</v>
      </c>
      <c r="D10" s="40" t="str">
        <f t="shared" si="0"/>
        <v>000 01 02 00 00 05 0000 710</v>
      </c>
      <c r="E10" s="43">
        <v>15069000</v>
      </c>
      <c r="F10" s="43">
        <v>0</v>
      </c>
      <c r="G10" s="43">
        <f t="shared" si="1"/>
        <v>15069000</v>
      </c>
    </row>
    <row r="11" spans="1:7" ht="112.5">
      <c r="A11" s="38" t="s">
        <v>416</v>
      </c>
      <c r="B11" s="39">
        <v>520</v>
      </c>
      <c r="C11" s="39" t="s">
        <v>417</v>
      </c>
      <c r="D11" s="40" t="str">
        <f t="shared" si="0"/>
        <v>000 01 02 00 00 00 0000 800</v>
      </c>
      <c r="E11" s="43">
        <v>-6900000</v>
      </c>
      <c r="F11" s="43">
        <v>0</v>
      </c>
      <c r="G11" s="43">
        <f t="shared" si="1"/>
        <v>-6900000</v>
      </c>
    </row>
    <row r="12" spans="1:7" ht="112.5">
      <c r="A12" s="38" t="s">
        <v>418</v>
      </c>
      <c r="B12" s="39">
        <v>520</v>
      </c>
      <c r="C12" s="39" t="s">
        <v>419</v>
      </c>
      <c r="D12" s="40" t="str">
        <f t="shared" si="0"/>
        <v>000 01 02 00 00 05 0000 810</v>
      </c>
      <c r="E12" s="43">
        <v>-6900000</v>
      </c>
      <c r="F12" s="43">
        <v>0</v>
      </c>
      <c r="G12" s="43">
        <f t="shared" si="1"/>
        <v>-6900000</v>
      </c>
    </row>
    <row r="13" spans="1:7" ht="75">
      <c r="A13" s="38" t="s">
        <v>420</v>
      </c>
      <c r="B13" s="39">
        <v>520</v>
      </c>
      <c r="C13" s="39" t="s">
        <v>421</v>
      </c>
      <c r="D13" s="40" t="str">
        <f t="shared" si="0"/>
        <v>000 01 03 00 00 00 0000 000</v>
      </c>
      <c r="E13" s="43">
        <v>10100000</v>
      </c>
      <c r="F13" s="43">
        <v>0</v>
      </c>
      <c r="G13" s="43">
        <f t="shared" si="1"/>
        <v>10100000</v>
      </c>
    </row>
    <row r="14" spans="1:7" ht="112.5">
      <c r="A14" s="38" t="s">
        <v>422</v>
      </c>
      <c r="B14" s="39">
        <v>520</v>
      </c>
      <c r="C14" s="39" t="s">
        <v>423</v>
      </c>
      <c r="D14" s="40" t="str">
        <f t="shared" si="0"/>
        <v>000 01 03 01 00 00 0000 000</v>
      </c>
      <c r="E14" s="43">
        <v>10100000</v>
      </c>
      <c r="F14" s="43">
        <v>0</v>
      </c>
      <c r="G14" s="43">
        <f t="shared" si="1"/>
        <v>10100000</v>
      </c>
    </row>
    <row r="15" spans="1:7" ht="112.5">
      <c r="A15" s="38" t="s">
        <v>424</v>
      </c>
      <c r="B15" s="39">
        <v>520</v>
      </c>
      <c r="C15" s="39" t="s">
        <v>425</v>
      </c>
      <c r="D15" s="40" t="str">
        <f t="shared" si="0"/>
        <v>000 01 03 01 00 00 0000 700</v>
      </c>
      <c r="E15" s="43">
        <v>33100000</v>
      </c>
      <c r="F15" s="43">
        <v>0</v>
      </c>
      <c r="G15" s="43">
        <f t="shared" si="1"/>
        <v>33100000</v>
      </c>
    </row>
    <row r="16" spans="1:7" ht="150">
      <c r="A16" s="38" t="s">
        <v>426</v>
      </c>
      <c r="B16" s="39">
        <v>520</v>
      </c>
      <c r="C16" s="39" t="s">
        <v>427</v>
      </c>
      <c r="D16" s="40" t="str">
        <f t="shared" si="0"/>
        <v>000 01 03 01 00 05 0000 710</v>
      </c>
      <c r="E16" s="43">
        <v>33100000</v>
      </c>
      <c r="F16" s="43">
        <v>0</v>
      </c>
      <c r="G16" s="43">
        <f t="shared" si="1"/>
        <v>33100000</v>
      </c>
    </row>
    <row r="17" spans="1:7" ht="131.25">
      <c r="A17" s="38" t="s">
        <v>428</v>
      </c>
      <c r="B17" s="39">
        <v>520</v>
      </c>
      <c r="C17" s="39" t="s">
        <v>429</v>
      </c>
      <c r="D17" s="40" t="str">
        <f t="shared" si="0"/>
        <v>000 01 03 01 00 00 0000 800</v>
      </c>
      <c r="E17" s="43">
        <v>-23000000</v>
      </c>
      <c r="F17" s="43">
        <v>0</v>
      </c>
      <c r="G17" s="43">
        <f t="shared" si="1"/>
        <v>-23000000</v>
      </c>
    </row>
    <row r="18" spans="1:7" ht="150">
      <c r="A18" s="38" t="s">
        <v>430</v>
      </c>
      <c r="B18" s="39">
        <v>520</v>
      </c>
      <c r="C18" s="39" t="s">
        <v>431</v>
      </c>
      <c r="D18" s="40" t="str">
        <f t="shared" si="0"/>
        <v>000 01 03 01 00 05 0000 810</v>
      </c>
      <c r="E18" s="43">
        <v>-23000000</v>
      </c>
      <c r="F18" s="43">
        <v>0</v>
      </c>
      <c r="G18" s="43">
        <f t="shared" si="1"/>
        <v>-23000000</v>
      </c>
    </row>
    <row r="19" spans="1:7" ht="75">
      <c r="A19" s="38" t="s">
        <v>432</v>
      </c>
      <c r="B19" s="39">
        <v>520</v>
      </c>
      <c r="C19" s="39" t="s">
        <v>433</v>
      </c>
      <c r="D19" s="40" t="str">
        <f t="shared" si="0"/>
        <v>000 01 06 00 00 00 0000 000</v>
      </c>
      <c r="E19" s="43">
        <v>5300000</v>
      </c>
      <c r="F19" s="43">
        <v>2800000</v>
      </c>
      <c r="G19" s="43">
        <f t="shared" si="1"/>
        <v>2500000</v>
      </c>
    </row>
    <row r="20" spans="1:7" ht="75">
      <c r="A20" s="38" t="s">
        <v>434</v>
      </c>
      <c r="B20" s="39">
        <v>520</v>
      </c>
      <c r="C20" s="39" t="s">
        <v>435</v>
      </c>
      <c r="D20" s="40" t="str">
        <f t="shared" si="0"/>
        <v>000 01 06 05 00 00 0000 000</v>
      </c>
      <c r="E20" s="43">
        <v>5300000</v>
      </c>
      <c r="F20" s="43">
        <v>2800000</v>
      </c>
      <c r="G20" s="43">
        <f t="shared" si="1"/>
        <v>2500000</v>
      </c>
    </row>
    <row r="21" spans="1:7" ht="93.75">
      <c r="A21" s="38" t="s">
        <v>436</v>
      </c>
      <c r="B21" s="39">
        <v>520</v>
      </c>
      <c r="C21" s="39" t="s">
        <v>437</v>
      </c>
      <c r="D21" s="40" t="str">
        <f t="shared" si="0"/>
        <v>000 01 06 05 00 00 0000 600</v>
      </c>
      <c r="E21" s="43">
        <v>20300000</v>
      </c>
      <c r="F21" s="43">
        <v>2800000</v>
      </c>
      <c r="G21" s="43">
        <f t="shared" si="1"/>
        <v>17500000</v>
      </c>
    </row>
    <row r="22" spans="1:7" ht="150">
      <c r="A22" s="38" t="s">
        <v>438</v>
      </c>
      <c r="B22" s="39">
        <v>520</v>
      </c>
      <c r="C22" s="39" t="s">
        <v>439</v>
      </c>
      <c r="D22" s="40" t="str">
        <f t="shared" si="0"/>
        <v>000 01 06 05 02 00 0000 600</v>
      </c>
      <c r="E22" s="43">
        <v>20300000</v>
      </c>
      <c r="F22" s="43">
        <v>2800000</v>
      </c>
      <c r="G22" s="43">
        <f t="shared" si="1"/>
        <v>17500000</v>
      </c>
    </row>
    <row r="23" spans="1:7" ht="187.5">
      <c r="A23" s="38" t="s">
        <v>440</v>
      </c>
      <c r="B23" s="39">
        <v>520</v>
      </c>
      <c r="C23" s="39" t="s">
        <v>441</v>
      </c>
      <c r="D23" s="40" t="str">
        <f t="shared" si="0"/>
        <v>000 01 06 05 02 05 0000 640</v>
      </c>
      <c r="E23" s="43">
        <v>20300000</v>
      </c>
      <c r="F23" s="43">
        <v>2800000</v>
      </c>
      <c r="G23" s="43">
        <f t="shared" si="1"/>
        <v>17500000</v>
      </c>
    </row>
    <row r="24" spans="1:7" ht="75">
      <c r="A24" s="38" t="s">
        <v>442</v>
      </c>
      <c r="B24" s="39">
        <v>520</v>
      </c>
      <c r="C24" s="39" t="s">
        <v>443</v>
      </c>
      <c r="D24" s="40" t="str">
        <f t="shared" si="0"/>
        <v>000 01 06 05 00 00 0000 500</v>
      </c>
      <c r="E24" s="43">
        <v>-15000000</v>
      </c>
      <c r="F24" s="43">
        <v>0</v>
      </c>
      <c r="G24" s="43">
        <f t="shared" si="1"/>
        <v>-15000000</v>
      </c>
    </row>
    <row r="25" spans="1:7" ht="131.25">
      <c r="A25" s="38" t="s">
        <v>444</v>
      </c>
      <c r="B25" s="39">
        <v>520</v>
      </c>
      <c r="C25" s="39" t="s">
        <v>445</v>
      </c>
      <c r="D25" s="40" t="str">
        <f t="shared" si="0"/>
        <v>000 01 06 05 02 00 0000 500</v>
      </c>
      <c r="E25" s="43">
        <v>-15000000</v>
      </c>
      <c r="F25" s="43">
        <v>0</v>
      </c>
      <c r="G25" s="43">
        <f t="shared" si="1"/>
        <v>-15000000</v>
      </c>
    </row>
    <row r="26" spans="1:7" ht="168.75">
      <c r="A26" s="38" t="s">
        <v>446</v>
      </c>
      <c r="B26" s="39">
        <v>520</v>
      </c>
      <c r="C26" s="39" t="s">
        <v>447</v>
      </c>
      <c r="D26" s="40" t="str">
        <f t="shared" si="0"/>
        <v>000 01 06 05 02 05 0000 540</v>
      </c>
      <c r="E26" s="43">
        <v>-15000000</v>
      </c>
      <c r="F26" s="43">
        <v>0</v>
      </c>
      <c r="G26" s="43">
        <f t="shared" si="1"/>
        <v>-15000000</v>
      </c>
    </row>
    <row r="27" spans="1:7" ht="37.5">
      <c r="A27" s="38" t="s">
        <v>448</v>
      </c>
      <c r="B27" s="39">
        <v>700</v>
      </c>
      <c r="C27" s="39" t="s">
        <v>449</v>
      </c>
      <c r="D27" s="40" t="str">
        <f t="shared" si="0"/>
        <v>000 01 00 00 00 00 0000 000</v>
      </c>
      <c r="E27" s="43">
        <v>230727494.2</v>
      </c>
      <c r="F27" s="43">
        <v>-73843066.24</v>
      </c>
      <c r="G27" s="43">
        <f t="shared" si="1"/>
        <v>304570560.44</v>
      </c>
    </row>
    <row r="28" spans="1:7" ht="75">
      <c r="A28" s="38" t="s">
        <v>450</v>
      </c>
      <c r="B28" s="39">
        <v>700</v>
      </c>
      <c r="C28" s="39" t="s">
        <v>451</v>
      </c>
      <c r="D28" s="40" t="str">
        <f t="shared" si="0"/>
        <v>000 01 05 00 00 00 0000 000</v>
      </c>
      <c r="E28" s="43">
        <v>230727494.2</v>
      </c>
      <c r="F28" s="43">
        <v>-73843066.24</v>
      </c>
      <c r="G28" s="43">
        <f t="shared" si="1"/>
        <v>304570560.44</v>
      </c>
    </row>
    <row r="29" spans="1:7" ht="37.5">
      <c r="A29" s="38" t="s">
        <v>452</v>
      </c>
      <c r="B29" s="39">
        <v>710</v>
      </c>
      <c r="C29" s="39" t="s">
        <v>453</v>
      </c>
      <c r="D29" s="40" t="str">
        <f t="shared" si="0"/>
        <v>000 01 05 00 00 00 0000 500</v>
      </c>
      <c r="E29" s="43">
        <v>-2340484614.68</v>
      </c>
      <c r="F29" s="43">
        <v>-1205518319.9</v>
      </c>
      <c r="G29" s="43">
        <f t="shared" si="1"/>
        <v>-1134966294.7799997</v>
      </c>
    </row>
    <row r="30" spans="1:7" ht="56.25">
      <c r="A30" s="38" t="s">
        <v>454</v>
      </c>
      <c r="B30" s="39">
        <v>710</v>
      </c>
      <c r="C30" s="39" t="s">
        <v>455</v>
      </c>
      <c r="D30" s="40" t="str">
        <f t="shared" si="0"/>
        <v>000 01 05 02 00 00 0000 500</v>
      </c>
      <c r="E30" s="43">
        <v>-2340484614.68</v>
      </c>
      <c r="F30" s="43">
        <v>-1205518319.9</v>
      </c>
      <c r="G30" s="43">
        <f t="shared" si="1"/>
        <v>-1134966294.7799997</v>
      </c>
    </row>
    <row r="31" spans="1:7" ht="56.25">
      <c r="A31" s="38" t="s">
        <v>456</v>
      </c>
      <c r="B31" s="39">
        <v>710</v>
      </c>
      <c r="C31" s="39" t="s">
        <v>457</v>
      </c>
      <c r="D31" s="40" t="str">
        <f t="shared" si="0"/>
        <v>000 01 05 02 01 00 0000 510</v>
      </c>
      <c r="E31" s="43">
        <v>-2340484614.68</v>
      </c>
      <c r="F31" s="43">
        <v>-1205518319.9</v>
      </c>
      <c r="G31" s="43">
        <f t="shared" si="1"/>
        <v>-1134966294.7799997</v>
      </c>
    </row>
    <row r="32" spans="1:7" ht="93.75">
      <c r="A32" s="38" t="s">
        <v>458</v>
      </c>
      <c r="B32" s="39">
        <v>710</v>
      </c>
      <c r="C32" s="39" t="s">
        <v>459</v>
      </c>
      <c r="D32" s="40" t="str">
        <f t="shared" si="0"/>
        <v>000 01 05 02 01 05 0000 510</v>
      </c>
      <c r="E32" s="43">
        <v>-2340484614.68</v>
      </c>
      <c r="F32" s="43">
        <v>-1205518319.9</v>
      </c>
      <c r="G32" s="43">
        <f t="shared" si="1"/>
        <v>-1134966294.7799997</v>
      </c>
    </row>
    <row r="33" spans="1:7" ht="37.5">
      <c r="A33" s="38" t="s">
        <v>460</v>
      </c>
      <c r="B33" s="39">
        <v>720</v>
      </c>
      <c r="C33" s="39" t="s">
        <v>461</v>
      </c>
      <c r="D33" s="40" t="str">
        <f t="shared" si="0"/>
        <v>000 01 05 00 00 00 0000 600</v>
      </c>
      <c r="E33" s="43">
        <v>2571212108.88</v>
      </c>
      <c r="F33" s="43">
        <v>1131675253.66</v>
      </c>
      <c r="G33" s="43">
        <f t="shared" si="1"/>
        <v>1439536855.22</v>
      </c>
    </row>
    <row r="34" spans="1:7" ht="56.25">
      <c r="A34" s="38" t="s">
        <v>462</v>
      </c>
      <c r="B34" s="39">
        <v>720</v>
      </c>
      <c r="C34" s="39" t="s">
        <v>463</v>
      </c>
      <c r="D34" s="40" t="str">
        <f t="shared" si="0"/>
        <v>000 01 05 02 00 00 0000 600</v>
      </c>
      <c r="E34" s="43">
        <v>2571212108.88</v>
      </c>
      <c r="F34" s="43">
        <v>1131675253.66</v>
      </c>
      <c r="G34" s="43">
        <f t="shared" si="1"/>
        <v>1439536855.22</v>
      </c>
    </row>
    <row r="35" spans="1:7" ht="56.25">
      <c r="A35" s="38" t="s">
        <v>464</v>
      </c>
      <c r="B35" s="39">
        <v>720</v>
      </c>
      <c r="C35" s="39" t="s">
        <v>465</v>
      </c>
      <c r="D35" s="40" t="str">
        <f t="shared" si="0"/>
        <v>000 01 05 02 01 00 0000 610</v>
      </c>
      <c r="E35" s="43">
        <v>2571212108.88</v>
      </c>
      <c r="F35" s="43">
        <v>1131675253.66</v>
      </c>
      <c r="G35" s="43">
        <f t="shared" si="1"/>
        <v>1439536855.22</v>
      </c>
    </row>
    <row r="36" spans="1:7" ht="93.75">
      <c r="A36" s="38" t="s">
        <v>466</v>
      </c>
      <c r="B36" s="39">
        <v>720</v>
      </c>
      <c r="C36" s="39" t="s">
        <v>467</v>
      </c>
      <c r="D36" s="40" t="str">
        <f t="shared" si="0"/>
        <v>000 01 05 02 01 05 0000 610</v>
      </c>
      <c r="E36" s="43">
        <v>2571212108.88</v>
      </c>
      <c r="F36" s="43">
        <v>1131675253.66</v>
      </c>
      <c r="G36" s="43">
        <f t="shared" si="1"/>
        <v>1439536855.22</v>
      </c>
    </row>
    <row r="37" spans="1:7" ht="12.75">
      <c r="A37" s="33"/>
      <c r="B37" s="34"/>
      <c r="C37" s="34"/>
      <c r="D37" s="31"/>
      <c r="E37" s="35"/>
      <c r="F37" s="36"/>
      <c r="G37" s="36"/>
    </row>
    <row r="38" spans="1:5" ht="12.75">
      <c r="A38" s="89"/>
      <c r="B38" s="90"/>
      <c r="C38" s="90"/>
      <c r="D38" s="91"/>
      <c r="E38" s="92"/>
    </row>
    <row r="39" spans="1:5" ht="18.75">
      <c r="A39" s="155" t="s">
        <v>470</v>
      </c>
      <c r="B39" s="156" t="s">
        <v>94</v>
      </c>
      <c r="C39" s="157"/>
      <c r="D39" s="157"/>
      <c r="E39" s="93"/>
    </row>
    <row r="40" spans="1:5" ht="12.75">
      <c r="A40" s="6" t="s">
        <v>96</v>
      </c>
      <c r="B40" s="19"/>
      <c r="C40" s="19"/>
      <c r="D40" s="8"/>
      <c r="E40" s="8"/>
    </row>
    <row r="41" spans="1:5" ht="12.75">
      <c r="A41" s="6"/>
      <c r="B41" s="19"/>
      <c r="C41" s="19"/>
      <c r="D41" s="8"/>
      <c r="E41" s="8"/>
    </row>
    <row r="42" spans="1:5" ht="18.75">
      <c r="A42" s="155" t="s">
        <v>471</v>
      </c>
      <c r="B42" s="156" t="s">
        <v>95</v>
      </c>
      <c r="C42" s="157"/>
      <c r="D42" s="157"/>
      <c r="E42" s="158"/>
    </row>
    <row r="43" spans="1:5" ht="12.75">
      <c r="A43" s="6" t="s">
        <v>97</v>
      </c>
      <c r="B43" s="19"/>
      <c r="C43" s="19"/>
      <c r="D43" s="8"/>
      <c r="E43" s="8"/>
    </row>
    <row r="48" ht="11.25" customHeight="1"/>
  </sheetData>
  <sheetProtection/>
  <printOptions horizontalCentered="1"/>
  <pageMargins left="0.984251968503937" right="0.5905511811023623" top="0.7874015748031497" bottom="0.7874015748031497" header="0" footer="0"/>
  <pageSetup fitToHeight="5" fitToWidth="1" horizontalDpi="600" verticalDpi="600" orientation="portrait" paperSize="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2"/>
  <sheetViews>
    <sheetView view="pageBreakPreview" zoomScaleSheetLayoutView="100" zoomScalePageLayoutView="0" workbookViewId="0" topLeftCell="A1">
      <selection activeCell="E11" sqref="E11"/>
    </sheetView>
  </sheetViews>
  <sheetFormatPr defaultColWidth="9.00390625" defaultRowHeight="12.75"/>
  <cols>
    <col min="1" max="1" width="33.875" style="192" customWidth="1"/>
    <col min="2" max="2" width="9.625" style="193" customWidth="1"/>
    <col min="3" max="3" width="47.625" style="191" hidden="1" customWidth="1"/>
    <col min="4" max="4" width="23.125" style="191" customWidth="1"/>
    <col min="5" max="5" width="15.75390625" style="160" customWidth="1"/>
    <col min="6" max="6" width="17.25390625" style="160" customWidth="1"/>
    <col min="7" max="7" width="17.125" style="160" customWidth="1"/>
    <col min="8" max="8" width="15.25390625" style="160" customWidth="1"/>
    <col min="9" max="16384" width="9.125" style="160" customWidth="1"/>
  </cols>
  <sheetData>
    <row r="1" spans="1:8" ht="37.5" customHeight="1" thickBot="1">
      <c r="A1" s="276" t="s">
        <v>987</v>
      </c>
      <c r="B1" s="276"/>
      <c r="C1" s="276"/>
      <c r="D1" s="276"/>
      <c r="E1" s="276"/>
      <c r="F1" s="276"/>
      <c r="G1" s="159"/>
      <c r="H1" s="194" t="s">
        <v>1254</v>
      </c>
    </row>
    <row r="2" spans="1:8" ht="15.75" customHeight="1">
      <c r="A2" s="164"/>
      <c r="B2" s="163"/>
      <c r="C2" s="159"/>
      <c r="D2" s="159"/>
      <c r="E2" s="159"/>
      <c r="F2" s="165"/>
      <c r="G2" s="166" t="s">
        <v>1267</v>
      </c>
      <c r="H2" s="195" t="s">
        <v>3</v>
      </c>
    </row>
    <row r="3" spans="1:8" ht="12.75">
      <c r="A3" s="162"/>
      <c r="B3" s="167"/>
      <c r="C3" s="168"/>
      <c r="D3" s="168"/>
      <c r="E3" s="168"/>
      <c r="F3" s="168"/>
      <c r="G3" s="166" t="s">
        <v>879</v>
      </c>
      <c r="H3" s="196" t="s">
        <v>469</v>
      </c>
    </row>
    <row r="4" spans="1:8" ht="45" customHeight="1">
      <c r="A4" s="277" t="s">
        <v>409</v>
      </c>
      <c r="B4" s="278"/>
      <c r="C4" s="278"/>
      <c r="D4" s="278"/>
      <c r="E4" s="278"/>
      <c r="F4" s="278"/>
      <c r="G4" s="166" t="s">
        <v>4</v>
      </c>
      <c r="H4" s="196"/>
    </row>
    <row r="5" spans="1:8" ht="12.75">
      <c r="A5" s="169" t="s">
        <v>5</v>
      </c>
      <c r="B5" s="279" t="s">
        <v>410</v>
      </c>
      <c r="C5" s="279"/>
      <c r="D5" s="279"/>
      <c r="E5" s="279"/>
      <c r="F5" s="279"/>
      <c r="G5" s="166" t="s">
        <v>6</v>
      </c>
      <c r="H5" s="196"/>
    </row>
    <row r="6" spans="1:8" ht="12.75">
      <c r="A6" s="169" t="s">
        <v>1271</v>
      </c>
      <c r="B6" s="170"/>
      <c r="C6" s="171"/>
      <c r="D6" s="171"/>
      <c r="F6" s="165"/>
      <c r="G6" s="166"/>
      <c r="H6" s="196"/>
    </row>
    <row r="7" spans="1:8" ht="13.5" thickBot="1">
      <c r="A7" s="169" t="s">
        <v>7</v>
      </c>
      <c r="B7" s="170"/>
      <c r="C7" s="171"/>
      <c r="D7" s="171"/>
      <c r="F7" s="165"/>
      <c r="G7" s="166" t="s">
        <v>8</v>
      </c>
      <c r="H7" s="197">
        <v>383</v>
      </c>
    </row>
    <row r="8" spans="1:6" ht="12.75">
      <c r="A8" s="172"/>
      <c r="B8" s="173"/>
      <c r="C8" s="174"/>
      <c r="D8" s="174"/>
      <c r="F8" s="161"/>
    </row>
    <row r="9" spans="1:8" ht="12.75">
      <c r="A9" s="280" t="s">
        <v>1255</v>
      </c>
      <c r="B9" s="283" t="s">
        <v>1249</v>
      </c>
      <c r="C9" s="176"/>
      <c r="D9" s="280" t="s">
        <v>9</v>
      </c>
      <c r="E9" s="288" t="s">
        <v>868</v>
      </c>
      <c r="F9" s="288"/>
      <c r="G9" s="274" t="s">
        <v>871</v>
      </c>
      <c r="H9" s="275"/>
    </row>
    <row r="10" spans="1:8" ht="20.25" customHeight="1">
      <c r="A10" s="281"/>
      <c r="B10" s="284"/>
      <c r="C10" s="177"/>
      <c r="D10" s="286"/>
      <c r="E10" s="272" t="s">
        <v>10</v>
      </c>
      <c r="F10" s="273"/>
      <c r="G10" s="272" t="s">
        <v>10</v>
      </c>
      <c r="H10" s="273"/>
    </row>
    <row r="11" spans="1:8" ht="21">
      <c r="A11" s="282"/>
      <c r="B11" s="285"/>
      <c r="C11" s="178"/>
      <c r="D11" s="287"/>
      <c r="E11" s="179" t="s">
        <v>11</v>
      </c>
      <c r="F11" s="180" t="s">
        <v>12</v>
      </c>
      <c r="G11" s="179" t="s">
        <v>11</v>
      </c>
      <c r="H11" s="180" t="s">
        <v>12</v>
      </c>
    </row>
    <row r="12" spans="1:8" s="161" customFormat="1" ht="12.75">
      <c r="A12" s="181">
        <v>1</v>
      </c>
      <c r="B12" s="182">
        <v>2</v>
      </c>
      <c r="C12" s="183">
        <v>2</v>
      </c>
      <c r="D12" s="183">
        <v>3</v>
      </c>
      <c r="E12" s="183">
        <v>4</v>
      </c>
      <c r="F12" s="183">
        <v>5</v>
      </c>
      <c r="G12" s="183">
        <v>6</v>
      </c>
      <c r="H12" s="183">
        <v>7</v>
      </c>
    </row>
    <row r="13" spans="1:8" ht="38.25">
      <c r="A13" s="209" t="s">
        <v>13</v>
      </c>
      <c r="B13" s="210" t="s">
        <v>14</v>
      </c>
      <c r="C13" s="211" t="s">
        <v>15</v>
      </c>
      <c r="D13" s="212" t="s">
        <v>16</v>
      </c>
      <c r="E13" s="198">
        <v>113384117</v>
      </c>
      <c r="F13" s="198">
        <v>3824389</v>
      </c>
      <c r="G13" s="198">
        <v>45846501.55</v>
      </c>
      <c r="H13" s="198">
        <v>1601828.74</v>
      </c>
    </row>
    <row r="14" spans="1:8" ht="15.75">
      <c r="A14" s="213" t="s">
        <v>17</v>
      </c>
      <c r="B14" s="214" t="s">
        <v>18</v>
      </c>
      <c r="C14" s="211" t="s">
        <v>15</v>
      </c>
      <c r="D14" s="215" t="s">
        <v>19</v>
      </c>
      <c r="E14" s="199">
        <v>75809878.48</v>
      </c>
      <c r="F14" s="199">
        <v>2468697.58</v>
      </c>
      <c r="G14" s="199">
        <v>32040108.27</v>
      </c>
      <c r="H14" s="199">
        <v>1065504.17</v>
      </c>
    </row>
    <row r="15" spans="1:8" ht="38.25">
      <c r="A15" s="213" t="s">
        <v>20</v>
      </c>
      <c r="B15" s="214" t="s">
        <v>21</v>
      </c>
      <c r="C15" s="211" t="s">
        <v>15</v>
      </c>
      <c r="D15" s="215" t="s">
        <v>19</v>
      </c>
      <c r="E15" s="199">
        <v>75809878.48</v>
      </c>
      <c r="F15" s="199">
        <v>2468697.58</v>
      </c>
      <c r="G15" s="199">
        <v>32040108.27</v>
      </c>
      <c r="H15" s="199">
        <v>1065504.17</v>
      </c>
    </row>
    <row r="16" spans="1:8" ht="15.75">
      <c r="A16" s="213" t="s">
        <v>22</v>
      </c>
      <c r="B16" s="214" t="s">
        <v>23</v>
      </c>
      <c r="C16" s="211" t="s">
        <v>15</v>
      </c>
      <c r="D16" s="215" t="s">
        <v>24</v>
      </c>
      <c r="E16" s="199">
        <v>13192.16</v>
      </c>
      <c r="F16" s="199">
        <v>0</v>
      </c>
      <c r="G16" s="199">
        <v>2100</v>
      </c>
      <c r="H16" s="199">
        <v>0</v>
      </c>
    </row>
    <row r="17" spans="1:8" ht="38.25">
      <c r="A17" s="213" t="s">
        <v>20</v>
      </c>
      <c r="B17" s="214" t="s">
        <v>25</v>
      </c>
      <c r="C17" s="211" t="s">
        <v>15</v>
      </c>
      <c r="D17" s="215" t="s">
        <v>24</v>
      </c>
      <c r="E17" s="199">
        <v>13192.16</v>
      </c>
      <c r="F17" s="199">
        <v>0</v>
      </c>
      <c r="G17" s="199">
        <v>2100</v>
      </c>
      <c r="H17" s="199">
        <v>0</v>
      </c>
    </row>
    <row r="18" spans="1:8" ht="25.5">
      <c r="A18" s="216" t="s">
        <v>26</v>
      </c>
      <c r="B18" s="217" t="s">
        <v>27</v>
      </c>
      <c r="C18" s="211" t="s">
        <v>15</v>
      </c>
      <c r="D18" s="218" t="s">
        <v>28</v>
      </c>
      <c r="E18" s="198">
        <v>22885095.69</v>
      </c>
      <c r="F18" s="198">
        <v>745546.67</v>
      </c>
      <c r="G18" s="198">
        <v>8886455.62</v>
      </c>
      <c r="H18" s="198">
        <v>288390.33</v>
      </c>
    </row>
    <row r="19" spans="1:8" ht="38.25">
      <c r="A19" s="213" t="s">
        <v>20</v>
      </c>
      <c r="B19" s="219" t="s">
        <v>29</v>
      </c>
      <c r="C19" s="211" t="s">
        <v>15</v>
      </c>
      <c r="D19" s="218" t="s">
        <v>28</v>
      </c>
      <c r="E19" s="200">
        <v>22885095.69</v>
      </c>
      <c r="F19" s="200">
        <v>745546.67</v>
      </c>
      <c r="G19" s="200">
        <v>8886455.62</v>
      </c>
      <c r="H19" s="200">
        <v>288390.33</v>
      </c>
    </row>
    <row r="20" spans="1:8" ht="63.75">
      <c r="A20" s="220" t="s">
        <v>30</v>
      </c>
      <c r="B20" s="214" t="s">
        <v>31</v>
      </c>
      <c r="C20" s="211" t="s">
        <v>15</v>
      </c>
      <c r="D20" s="215" t="s">
        <v>16</v>
      </c>
      <c r="E20" s="199">
        <v>29104064</v>
      </c>
      <c r="F20" s="199">
        <v>3824389</v>
      </c>
      <c r="G20" s="199">
        <v>11785257.56</v>
      </c>
      <c r="H20" s="199">
        <v>1601828.74</v>
      </c>
    </row>
    <row r="21" spans="1:8" ht="15.75">
      <c r="A21" s="220" t="s">
        <v>32</v>
      </c>
      <c r="B21" s="221" t="s">
        <v>33</v>
      </c>
      <c r="C21" s="211" t="s">
        <v>15</v>
      </c>
      <c r="D21" s="215" t="s">
        <v>19</v>
      </c>
      <c r="E21" s="199">
        <v>19217577.31</v>
      </c>
      <c r="F21" s="199">
        <v>2468697.58</v>
      </c>
      <c r="G21" s="199">
        <v>8107382.7</v>
      </c>
      <c r="H21" s="199">
        <v>1065504.17</v>
      </c>
    </row>
    <row r="22" spans="1:8" ht="38.25">
      <c r="A22" s="213" t="s">
        <v>20</v>
      </c>
      <c r="B22" s="221" t="s">
        <v>34</v>
      </c>
      <c r="C22" s="211" t="s">
        <v>15</v>
      </c>
      <c r="D22" s="215" t="s">
        <v>19</v>
      </c>
      <c r="E22" s="199">
        <v>19217577.31</v>
      </c>
      <c r="F22" s="199">
        <v>2468697.58</v>
      </c>
      <c r="G22" s="199">
        <v>8107382.7</v>
      </c>
      <c r="H22" s="199">
        <v>1065504.17</v>
      </c>
    </row>
    <row r="23" spans="1:8" ht="15.75">
      <c r="A23" s="213" t="s">
        <v>22</v>
      </c>
      <c r="B23" s="221" t="s">
        <v>35</v>
      </c>
      <c r="C23" s="211" t="s">
        <v>15</v>
      </c>
      <c r="D23" s="215" t="s">
        <v>24</v>
      </c>
      <c r="E23" s="199">
        <v>1300</v>
      </c>
      <c r="F23" s="199">
        <v>0</v>
      </c>
      <c r="G23" s="199">
        <v>1300</v>
      </c>
      <c r="H23" s="199">
        <v>0</v>
      </c>
    </row>
    <row r="24" spans="1:8" ht="38.25">
      <c r="A24" s="213" t="s">
        <v>20</v>
      </c>
      <c r="B24" s="221" t="s">
        <v>36</v>
      </c>
      <c r="C24" s="211" t="s">
        <v>15</v>
      </c>
      <c r="D24" s="215" t="s">
        <v>24</v>
      </c>
      <c r="E24" s="199">
        <v>1300</v>
      </c>
      <c r="F24" s="199">
        <v>0</v>
      </c>
      <c r="G24" s="199">
        <v>1300</v>
      </c>
      <c r="H24" s="199">
        <v>0</v>
      </c>
    </row>
    <row r="25" spans="1:8" ht="25.5">
      <c r="A25" s="216" t="s">
        <v>26</v>
      </c>
      <c r="B25" s="222" t="s">
        <v>37</v>
      </c>
      <c r="C25" s="211" t="s">
        <v>15</v>
      </c>
      <c r="D25" s="223" t="s">
        <v>28</v>
      </c>
      <c r="E25" s="198">
        <v>5794614.26</v>
      </c>
      <c r="F25" s="198">
        <v>745546.67</v>
      </c>
      <c r="G25" s="198">
        <v>2464326.81</v>
      </c>
      <c r="H25" s="198">
        <v>288390.33</v>
      </c>
    </row>
    <row r="26" spans="1:8" ht="38.25">
      <c r="A26" s="213" t="s">
        <v>20</v>
      </c>
      <c r="B26" s="214" t="s">
        <v>38</v>
      </c>
      <c r="C26" s="211" t="s">
        <v>15</v>
      </c>
      <c r="D26" s="223" t="s">
        <v>28</v>
      </c>
      <c r="E26" s="199">
        <v>5794614.26</v>
      </c>
      <c r="F26" s="199">
        <v>745546.67</v>
      </c>
      <c r="G26" s="199">
        <v>2464326.81</v>
      </c>
      <c r="H26" s="199">
        <v>288390.33</v>
      </c>
    </row>
    <row r="27" spans="1:8" ht="25.5">
      <c r="A27" s="185" t="s">
        <v>39</v>
      </c>
      <c r="B27" s="224" t="s">
        <v>40</v>
      </c>
      <c r="C27" s="211" t="s">
        <v>15</v>
      </c>
      <c r="D27" s="225" t="s">
        <v>41</v>
      </c>
      <c r="E27" s="199">
        <v>3824389</v>
      </c>
      <c r="F27" s="199">
        <v>3824389</v>
      </c>
      <c r="G27" s="199">
        <v>1601828.74</v>
      </c>
      <c r="H27" s="199">
        <v>1601828.74</v>
      </c>
    </row>
    <row r="28" spans="1:8" s="175" customFormat="1" ht="38.25">
      <c r="A28" s="226" t="s">
        <v>42</v>
      </c>
      <c r="B28" s="227" t="s">
        <v>43</v>
      </c>
      <c r="C28" s="211" t="s">
        <v>15</v>
      </c>
      <c r="D28" s="212" t="s">
        <v>16</v>
      </c>
      <c r="E28" s="199">
        <v>893283064</v>
      </c>
      <c r="F28" s="199">
        <v>190699989</v>
      </c>
      <c r="G28" s="199">
        <v>411954216.81</v>
      </c>
      <c r="H28" s="199">
        <v>47819786.68</v>
      </c>
    </row>
    <row r="29" spans="1:8" ht="25.5">
      <c r="A29" s="185" t="s">
        <v>44</v>
      </c>
      <c r="B29" s="228" t="s">
        <v>45</v>
      </c>
      <c r="C29" s="211" t="s">
        <v>15</v>
      </c>
      <c r="D29" s="229" t="s">
        <v>712</v>
      </c>
      <c r="E29" s="198">
        <v>2982000</v>
      </c>
      <c r="F29" s="198">
        <v>0</v>
      </c>
      <c r="G29" s="198">
        <v>216000</v>
      </c>
      <c r="H29" s="198">
        <v>0</v>
      </c>
    </row>
    <row r="30" spans="1:8" ht="15.75">
      <c r="A30" s="185" t="s">
        <v>46</v>
      </c>
      <c r="B30" s="210" t="s">
        <v>47</v>
      </c>
      <c r="C30" s="211" t="s">
        <v>15</v>
      </c>
      <c r="D30" s="229" t="s">
        <v>729</v>
      </c>
      <c r="E30" s="198">
        <v>3383700</v>
      </c>
      <c r="F30" s="198">
        <v>0</v>
      </c>
      <c r="G30" s="198">
        <v>1511535.79</v>
      </c>
      <c r="H30" s="198">
        <v>0</v>
      </c>
    </row>
    <row r="31" spans="1:8" ht="78" customHeight="1">
      <c r="A31" s="230" t="s">
        <v>48</v>
      </c>
      <c r="B31" s="222" t="s">
        <v>49</v>
      </c>
      <c r="C31" s="211" t="s">
        <v>15</v>
      </c>
      <c r="D31" s="231" t="s">
        <v>729</v>
      </c>
      <c r="E31" s="198">
        <v>3383700</v>
      </c>
      <c r="F31" s="198">
        <v>0</v>
      </c>
      <c r="G31" s="198">
        <v>1511535.79</v>
      </c>
      <c r="H31" s="198">
        <v>0</v>
      </c>
    </row>
    <row r="32" spans="1:8" ht="21" customHeight="1">
      <c r="A32" s="232" t="s">
        <v>50</v>
      </c>
      <c r="B32" s="214" t="s">
        <v>51</v>
      </c>
      <c r="C32" s="211" t="s">
        <v>15</v>
      </c>
      <c r="D32" s="233" t="s">
        <v>729</v>
      </c>
      <c r="E32" s="198">
        <v>862200</v>
      </c>
      <c r="F32" s="198">
        <v>0</v>
      </c>
      <c r="G32" s="198">
        <v>0</v>
      </c>
      <c r="H32" s="198">
        <v>0</v>
      </c>
    </row>
    <row r="33" spans="1:8" ht="21" customHeight="1">
      <c r="A33" s="232" t="s">
        <v>52</v>
      </c>
      <c r="B33" s="214" t="s">
        <v>53</v>
      </c>
      <c r="C33" s="211" t="s">
        <v>15</v>
      </c>
      <c r="D33" s="233" t="s">
        <v>729</v>
      </c>
      <c r="E33" s="198">
        <v>2521500</v>
      </c>
      <c r="F33" s="198">
        <v>0</v>
      </c>
      <c r="G33" s="198">
        <v>1511535.79</v>
      </c>
      <c r="H33" s="198">
        <v>0</v>
      </c>
    </row>
    <row r="34" spans="1:8" ht="60.75" customHeight="1">
      <c r="A34" s="185" t="s">
        <v>55</v>
      </c>
      <c r="B34" s="228" t="s">
        <v>56</v>
      </c>
      <c r="C34" s="211" t="s">
        <v>15</v>
      </c>
      <c r="D34" s="229" t="s">
        <v>57</v>
      </c>
      <c r="E34" s="198">
        <v>610000</v>
      </c>
      <c r="F34" s="198">
        <v>0</v>
      </c>
      <c r="G34" s="198">
        <v>294630</v>
      </c>
      <c r="H34" s="198">
        <v>0</v>
      </c>
    </row>
    <row r="35" spans="1:8" ht="47.25" customHeight="1">
      <c r="A35" s="185" t="s">
        <v>58</v>
      </c>
      <c r="B35" s="228" t="s">
        <v>59</v>
      </c>
      <c r="C35" s="211" t="s">
        <v>15</v>
      </c>
      <c r="D35" s="229" t="s">
        <v>801</v>
      </c>
      <c r="E35" s="201">
        <v>52300596</v>
      </c>
      <c r="F35" s="201">
        <v>0</v>
      </c>
      <c r="G35" s="201">
        <v>28433558.71</v>
      </c>
      <c r="H35" s="201">
        <v>0</v>
      </c>
    </row>
    <row r="36" spans="1:8" ht="25.5">
      <c r="A36" s="185" t="s">
        <v>60</v>
      </c>
      <c r="B36" s="228" t="s">
        <v>61</v>
      </c>
      <c r="C36" s="211" t="s">
        <v>15</v>
      </c>
      <c r="D36" s="234" t="s">
        <v>62</v>
      </c>
      <c r="E36" s="198">
        <v>23958011.88</v>
      </c>
      <c r="F36" s="198">
        <v>10575111.88</v>
      </c>
      <c r="G36" s="198">
        <v>5051307.31</v>
      </c>
      <c r="H36" s="198">
        <v>2696935.82</v>
      </c>
    </row>
    <row r="37" spans="1:8" ht="25.5">
      <c r="A37" s="230" t="s">
        <v>63</v>
      </c>
      <c r="B37" s="222" t="s">
        <v>64</v>
      </c>
      <c r="C37" s="211" t="s">
        <v>15</v>
      </c>
      <c r="D37" s="233" t="s">
        <v>65</v>
      </c>
      <c r="E37" s="198">
        <v>168561.88</v>
      </c>
      <c r="F37" s="198">
        <v>168561.88</v>
      </c>
      <c r="G37" s="198">
        <v>0</v>
      </c>
      <c r="H37" s="198">
        <v>0</v>
      </c>
    </row>
    <row r="38" spans="1:8" ht="38.25">
      <c r="A38" s="230" t="s">
        <v>66</v>
      </c>
      <c r="B38" s="222" t="s">
        <v>67</v>
      </c>
      <c r="C38" s="211" t="s">
        <v>15</v>
      </c>
      <c r="D38" s="233" t="s">
        <v>68</v>
      </c>
      <c r="E38" s="201">
        <v>15538850</v>
      </c>
      <c r="F38" s="201">
        <v>6281250</v>
      </c>
      <c r="G38" s="201">
        <v>879540.23</v>
      </c>
      <c r="H38" s="201">
        <v>879540.23</v>
      </c>
    </row>
    <row r="39" spans="1:8" ht="21.75" customHeight="1">
      <c r="A39" s="230" t="s">
        <v>69</v>
      </c>
      <c r="B39" s="222" t="s">
        <v>70</v>
      </c>
      <c r="C39" s="211" t="s">
        <v>15</v>
      </c>
      <c r="D39" s="233" t="s">
        <v>68</v>
      </c>
      <c r="E39" s="201">
        <v>818000</v>
      </c>
      <c r="F39" s="201">
        <v>0</v>
      </c>
      <c r="G39" s="201">
        <v>0</v>
      </c>
      <c r="H39" s="201">
        <v>0</v>
      </c>
    </row>
    <row r="40" spans="1:8" ht="25.5">
      <c r="A40" s="230" t="s">
        <v>71</v>
      </c>
      <c r="B40" s="222" t="s">
        <v>72</v>
      </c>
      <c r="C40" s="211" t="s">
        <v>15</v>
      </c>
      <c r="D40" s="233" t="s">
        <v>68</v>
      </c>
      <c r="E40" s="201">
        <v>8161800</v>
      </c>
      <c r="F40" s="201">
        <v>3376700</v>
      </c>
      <c r="G40" s="201">
        <v>0</v>
      </c>
      <c r="H40" s="201">
        <v>0</v>
      </c>
    </row>
    <row r="41" spans="1:8" ht="24" customHeight="1">
      <c r="A41" s="230" t="s">
        <v>73</v>
      </c>
      <c r="B41" s="222" t="s">
        <v>74</v>
      </c>
      <c r="C41" s="211" t="s">
        <v>15</v>
      </c>
      <c r="D41" s="233" t="s">
        <v>68</v>
      </c>
      <c r="E41" s="201">
        <v>6041550</v>
      </c>
      <c r="F41" s="201">
        <v>2387050</v>
      </c>
      <c r="G41" s="201">
        <v>599540.23</v>
      </c>
      <c r="H41" s="201">
        <v>599540.23</v>
      </c>
    </row>
    <row r="42" spans="1:8" ht="51">
      <c r="A42" s="230" t="s">
        <v>75</v>
      </c>
      <c r="B42" s="222" t="s">
        <v>76</v>
      </c>
      <c r="C42" s="211" t="s">
        <v>15</v>
      </c>
      <c r="D42" s="233" t="s">
        <v>68</v>
      </c>
      <c r="E42" s="201">
        <v>517500</v>
      </c>
      <c r="F42" s="201">
        <v>517500</v>
      </c>
      <c r="G42" s="201">
        <v>280000</v>
      </c>
      <c r="H42" s="201">
        <v>280000</v>
      </c>
    </row>
    <row r="43" spans="1:8" ht="38.25">
      <c r="A43" s="185" t="s">
        <v>77</v>
      </c>
      <c r="B43" s="228" t="s">
        <v>78</v>
      </c>
      <c r="C43" s="211" t="s">
        <v>15</v>
      </c>
      <c r="D43" s="229" t="s">
        <v>79</v>
      </c>
      <c r="E43" s="198">
        <v>8250600</v>
      </c>
      <c r="F43" s="198">
        <v>4125300</v>
      </c>
      <c r="G43" s="198">
        <v>4171767.08</v>
      </c>
      <c r="H43" s="198">
        <v>1817395.59</v>
      </c>
    </row>
    <row r="44" spans="1:8" ht="45.75" customHeight="1">
      <c r="A44" s="185" t="s">
        <v>80</v>
      </c>
      <c r="B44" s="228" t="s">
        <v>81</v>
      </c>
      <c r="C44" s="211" t="s">
        <v>15</v>
      </c>
      <c r="D44" s="229" t="s">
        <v>776</v>
      </c>
      <c r="E44" s="198">
        <v>158129819.88</v>
      </c>
      <c r="F44" s="198">
        <v>0</v>
      </c>
      <c r="G44" s="198">
        <v>75470187.24</v>
      </c>
      <c r="H44" s="198">
        <v>0</v>
      </c>
    </row>
    <row r="45" spans="1:8" ht="21.75" customHeight="1">
      <c r="A45" s="185" t="s">
        <v>993</v>
      </c>
      <c r="B45" s="228" t="s">
        <v>994</v>
      </c>
      <c r="C45" s="211" t="s">
        <v>15</v>
      </c>
      <c r="D45" s="229" t="s">
        <v>16</v>
      </c>
      <c r="E45" s="198">
        <v>8202080</v>
      </c>
      <c r="F45" s="198">
        <v>0</v>
      </c>
      <c r="G45" s="198">
        <v>2290863.06</v>
      </c>
      <c r="H45" s="198">
        <v>0</v>
      </c>
    </row>
    <row r="46" spans="1:8" ht="25.5">
      <c r="A46" s="185" t="s">
        <v>995</v>
      </c>
      <c r="B46" s="228" t="s">
        <v>996</v>
      </c>
      <c r="C46" s="211" t="s">
        <v>15</v>
      </c>
      <c r="D46" s="229" t="s">
        <v>120</v>
      </c>
      <c r="E46" s="198">
        <v>1457900</v>
      </c>
      <c r="F46" s="198">
        <v>258300</v>
      </c>
      <c r="G46" s="198">
        <v>0</v>
      </c>
      <c r="H46" s="198">
        <v>0</v>
      </c>
    </row>
    <row r="47" spans="1:8" ht="63.75">
      <c r="A47" s="230" t="s">
        <v>997</v>
      </c>
      <c r="B47" s="222" t="s">
        <v>998</v>
      </c>
      <c r="C47" s="211" t="s">
        <v>15</v>
      </c>
      <c r="D47" s="233" t="s">
        <v>999</v>
      </c>
      <c r="E47" s="198">
        <v>1457900</v>
      </c>
      <c r="F47" s="198">
        <v>258300</v>
      </c>
      <c r="G47" s="198">
        <v>0</v>
      </c>
      <c r="H47" s="198">
        <v>0</v>
      </c>
    </row>
    <row r="48" spans="1:8" ht="15.75">
      <c r="A48" s="235" t="s">
        <v>792</v>
      </c>
      <c r="B48" s="227" t="s">
        <v>1000</v>
      </c>
      <c r="C48" s="211" t="s">
        <v>15</v>
      </c>
      <c r="D48" s="229" t="s">
        <v>1001</v>
      </c>
      <c r="E48" s="199">
        <v>428863317.8</v>
      </c>
      <c r="F48" s="199">
        <v>183624500</v>
      </c>
      <c r="G48" s="199">
        <v>182298683.37</v>
      </c>
      <c r="H48" s="199">
        <v>45639486.74</v>
      </c>
    </row>
    <row r="49" spans="1:8" ht="38.25">
      <c r="A49" s="235" t="s">
        <v>1002</v>
      </c>
      <c r="B49" s="227" t="s">
        <v>1003</v>
      </c>
      <c r="C49" s="211" t="s">
        <v>15</v>
      </c>
      <c r="D49" s="229" t="s">
        <v>1125</v>
      </c>
      <c r="E49" s="199">
        <v>4682000</v>
      </c>
      <c r="F49" s="199">
        <v>0</v>
      </c>
      <c r="G49" s="199">
        <v>3219253.08</v>
      </c>
      <c r="H49" s="199">
        <v>0</v>
      </c>
    </row>
    <row r="50" spans="1:8" ht="51">
      <c r="A50" s="185" t="s">
        <v>1004</v>
      </c>
      <c r="B50" s="229" t="s">
        <v>1005</v>
      </c>
      <c r="C50" s="211" t="s">
        <v>15</v>
      </c>
      <c r="D50" s="236" t="s">
        <v>1006</v>
      </c>
      <c r="E50" s="199">
        <v>4589900</v>
      </c>
      <c r="F50" s="199">
        <v>4589900</v>
      </c>
      <c r="G50" s="199">
        <v>2123582.38</v>
      </c>
      <c r="H50" s="199">
        <v>2123582.38</v>
      </c>
    </row>
    <row r="51" spans="1:8" ht="233.25" customHeight="1">
      <c r="A51" s="237" t="s">
        <v>990</v>
      </c>
      <c r="B51" s="238" t="s">
        <v>1007</v>
      </c>
      <c r="C51" s="211" t="s">
        <v>15</v>
      </c>
      <c r="D51" s="239" t="s">
        <v>1008</v>
      </c>
      <c r="E51" s="202">
        <v>13463740</v>
      </c>
      <c r="F51" s="202">
        <v>8524800</v>
      </c>
      <c r="G51" s="202">
        <v>5682600</v>
      </c>
      <c r="H51" s="202">
        <v>5682600</v>
      </c>
    </row>
    <row r="52" spans="1:8" s="184" customFormat="1" ht="115.5">
      <c r="A52" s="237" t="s">
        <v>989</v>
      </c>
      <c r="B52" s="229" t="s">
        <v>1009</v>
      </c>
      <c r="C52" s="211" t="s">
        <v>15</v>
      </c>
      <c r="D52" s="236" t="s">
        <v>1125</v>
      </c>
      <c r="E52" s="198">
        <v>706800</v>
      </c>
      <c r="F52" s="203" t="s">
        <v>54</v>
      </c>
      <c r="G52" s="198">
        <v>372000</v>
      </c>
      <c r="H52" s="203" t="s">
        <v>54</v>
      </c>
    </row>
    <row r="53" spans="1:8" ht="38.25">
      <c r="A53" s="185" t="s">
        <v>1010</v>
      </c>
      <c r="B53" s="229" t="s">
        <v>1011</v>
      </c>
      <c r="C53" s="211" t="s">
        <v>15</v>
      </c>
      <c r="D53" s="236" t="s">
        <v>214</v>
      </c>
      <c r="E53" s="198">
        <v>99851000</v>
      </c>
      <c r="F53" s="198"/>
      <c r="G53" s="198">
        <v>53373103.36</v>
      </c>
      <c r="H53" s="198"/>
    </row>
    <row r="54" spans="1:8" ht="15.75">
      <c r="A54" s="240" t="s">
        <v>1012</v>
      </c>
      <c r="B54" s="227" t="s">
        <v>1013</v>
      </c>
      <c r="C54" s="211" t="s">
        <v>15</v>
      </c>
      <c r="D54" s="241" t="s">
        <v>1141</v>
      </c>
      <c r="E54" s="199">
        <v>6265000</v>
      </c>
      <c r="F54" s="204" t="s">
        <v>54</v>
      </c>
      <c r="G54" s="199">
        <v>3022742.79</v>
      </c>
      <c r="H54" s="204" t="s">
        <v>54</v>
      </c>
    </row>
    <row r="55" spans="1:8" ht="38.25">
      <c r="A55" s="240" t="s">
        <v>1014</v>
      </c>
      <c r="B55" s="228" t="s">
        <v>1015</v>
      </c>
      <c r="C55" s="211" t="s">
        <v>15</v>
      </c>
      <c r="D55" s="229" t="s">
        <v>1125</v>
      </c>
      <c r="E55" s="198">
        <v>91791000</v>
      </c>
      <c r="F55" s="203" t="s">
        <v>54</v>
      </c>
      <c r="G55" s="198">
        <v>49608382.34</v>
      </c>
      <c r="H55" s="203" t="s">
        <v>54</v>
      </c>
    </row>
    <row r="56" spans="1:8" ht="25.5">
      <c r="A56" s="242" t="s">
        <v>1016</v>
      </c>
      <c r="B56" s="214" t="s">
        <v>1017</v>
      </c>
      <c r="C56" s="211" t="s">
        <v>15</v>
      </c>
      <c r="D56" s="221" t="s">
        <v>1135</v>
      </c>
      <c r="E56" s="199">
        <v>1644000</v>
      </c>
      <c r="F56" s="204" t="s">
        <v>54</v>
      </c>
      <c r="G56" s="199">
        <v>404400</v>
      </c>
      <c r="H56" s="204" t="s">
        <v>54</v>
      </c>
    </row>
    <row r="57" spans="1:8" ht="15.75">
      <c r="A57" s="243" t="s">
        <v>1018</v>
      </c>
      <c r="B57" s="222" t="s">
        <v>1019</v>
      </c>
      <c r="C57" s="211" t="s">
        <v>15</v>
      </c>
      <c r="D57" s="233" t="s">
        <v>1135</v>
      </c>
      <c r="E57" s="198">
        <v>1644000</v>
      </c>
      <c r="F57" s="203" t="s">
        <v>54</v>
      </c>
      <c r="G57" s="198">
        <v>404400</v>
      </c>
      <c r="H57" s="203" t="s">
        <v>54</v>
      </c>
    </row>
    <row r="58" spans="1:8" ht="15.75">
      <c r="A58" s="242" t="s">
        <v>1020</v>
      </c>
      <c r="B58" s="222" t="s">
        <v>1021</v>
      </c>
      <c r="C58" s="211" t="s">
        <v>15</v>
      </c>
      <c r="D58" s="233" t="s">
        <v>1125</v>
      </c>
      <c r="E58" s="198">
        <v>90147000</v>
      </c>
      <c r="F58" s="203" t="s">
        <v>54</v>
      </c>
      <c r="G58" s="198">
        <v>49203982.34</v>
      </c>
      <c r="H58" s="203" t="s">
        <v>54</v>
      </c>
    </row>
    <row r="59" spans="1:8" ht="38.25">
      <c r="A59" s="240" t="s">
        <v>1022</v>
      </c>
      <c r="B59" s="228" t="s">
        <v>1023</v>
      </c>
      <c r="C59" s="211" t="s">
        <v>15</v>
      </c>
      <c r="D59" s="229" t="s">
        <v>1125</v>
      </c>
      <c r="E59" s="198">
        <v>99000</v>
      </c>
      <c r="F59" s="203" t="s">
        <v>54</v>
      </c>
      <c r="G59" s="198">
        <v>17858.72</v>
      </c>
      <c r="H59" s="203" t="s">
        <v>54</v>
      </c>
    </row>
    <row r="60" spans="1:8" ht="14.25" customHeight="1">
      <c r="A60" s="242" t="s">
        <v>1020</v>
      </c>
      <c r="B60" s="222" t="s">
        <v>1024</v>
      </c>
      <c r="C60" s="211" t="s">
        <v>15</v>
      </c>
      <c r="D60" s="233" t="s">
        <v>1125</v>
      </c>
      <c r="E60" s="198">
        <v>99000</v>
      </c>
      <c r="F60" s="203" t="s">
        <v>54</v>
      </c>
      <c r="G60" s="198">
        <v>17858.72</v>
      </c>
      <c r="H60" s="203" t="s">
        <v>54</v>
      </c>
    </row>
    <row r="61" spans="1:8" ht="63.75">
      <c r="A61" s="240" t="s">
        <v>1025</v>
      </c>
      <c r="B61" s="228" t="s">
        <v>1026</v>
      </c>
      <c r="C61" s="211" t="s">
        <v>15</v>
      </c>
      <c r="D61" s="229" t="s">
        <v>1125</v>
      </c>
      <c r="E61" s="198">
        <v>1696000</v>
      </c>
      <c r="F61" s="203" t="s">
        <v>54</v>
      </c>
      <c r="G61" s="198">
        <v>724119.51</v>
      </c>
      <c r="H61" s="203" t="s">
        <v>54</v>
      </c>
    </row>
    <row r="62" spans="1:8" ht="16.5" customHeight="1">
      <c r="A62" s="242" t="s">
        <v>1020</v>
      </c>
      <c r="B62" s="222" t="s">
        <v>1027</v>
      </c>
      <c r="C62" s="211" t="s">
        <v>15</v>
      </c>
      <c r="D62" s="233" t="s">
        <v>1125</v>
      </c>
      <c r="E62" s="198">
        <v>1696000</v>
      </c>
      <c r="F62" s="203" t="s">
        <v>54</v>
      </c>
      <c r="G62" s="198">
        <v>724119.51</v>
      </c>
      <c r="H62" s="203" t="s">
        <v>54</v>
      </c>
    </row>
    <row r="63" spans="1:8" ht="38.25">
      <c r="A63" s="185" t="s">
        <v>1028</v>
      </c>
      <c r="B63" s="229" t="s">
        <v>1029</v>
      </c>
      <c r="C63" s="211" t="s">
        <v>15</v>
      </c>
      <c r="D63" s="236" t="s">
        <v>1030</v>
      </c>
      <c r="E63" s="199">
        <v>171400000</v>
      </c>
      <c r="F63" s="199">
        <v>171400000</v>
      </c>
      <c r="G63" s="199">
        <v>37860979.97</v>
      </c>
      <c r="H63" s="199">
        <v>37860979.97</v>
      </c>
    </row>
    <row r="64" spans="1:8" ht="15.75">
      <c r="A64" s="242" t="s">
        <v>1031</v>
      </c>
      <c r="B64" s="214" t="s">
        <v>1032</v>
      </c>
      <c r="C64" s="211" t="s">
        <v>15</v>
      </c>
      <c r="D64" s="221" t="s">
        <v>1030</v>
      </c>
      <c r="E64" s="199">
        <v>14755682</v>
      </c>
      <c r="F64" s="199">
        <v>14755682</v>
      </c>
      <c r="G64" s="199">
        <v>6250950.35</v>
      </c>
      <c r="H64" s="199">
        <v>6250950.35</v>
      </c>
    </row>
    <row r="65" spans="1:8" ht="38.25">
      <c r="A65" s="242" t="s">
        <v>1033</v>
      </c>
      <c r="B65" s="222" t="s">
        <v>1034</v>
      </c>
      <c r="C65" s="211" t="s">
        <v>15</v>
      </c>
      <c r="D65" s="233" t="s">
        <v>1030</v>
      </c>
      <c r="E65" s="198">
        <v>154474430</v>
      </c>
      <c r="F65" s="198">
        <v>154474430</v>
      </c>
      <c r="G65" s="198">
        <v>30753231.53</v>
      </c>
      <c r="H65" s="198">
        <v>30753231.53</v>
      </c>
    </row>
    <row r="66" spans="1:8" ht="129" customHeight="1">
      <c r="A66" s="244" t="s">
        <v>991</v>
      </c>
      <c r="B66" s="222" t="s">
        <v>1035</v>
      </c>
      <c r="C66" s="211" t="s">
        <v>15</v>
      </c>
      <c r="D66" s="233" t="s">
        <v>1030</v>
      </c>
      <c r="E66" s="198">
        <v>2169888</v>
      </c>
      <c r="F66" s="198">
        <v>2169888</v>
      </c>
      <c r="G66" s="198">
        <v>856798.09</v>
      </c>
      <c r="H66" s="198">
        <v>856798.09</v>
      </c>
    </row>
    <row r="67" spans="1:8" ht="90.75" customHeight="1">
      <c r="A67" s="185" t="s">
        <v>1036</v>
      </c>
      <c r="B67" s="228" t="s">
        <v>1037</v>
      </c>
      <c r="C67" s="211" t="s">
        <v>15</v>
      </c>
      <c r="D67" s="229" t="s">
        <v>1141</v>
      </c>
      <c r="E67" s="199">
        <v>2891700</v>
      </c>
      <c r="F67" s="199">
        <v>1720400</v>
      </c>
      <c r="G67" s="199">
        <v>228000</v>
      </c>
      <c r="H67" s="199">
        <v>150000</v>
      </c>
    </row>
    <row r="68" spans="1:8" s="184" customFormat="1" ht="127.5">
      <c r="A68" s="235" t="s">
        <v>992</v>
      </c>
      <c r="B68" s="229" t="s">
        <v>1038</v>
      </c>
      <c r="C68" s="211" t="s">
        <v>15</v>
      </c>
      <c r="D68" s="224" t="s">
        <v>1039</v>
      </c>
      <c r="E68" s="198">
        <v>18375041</v>
      </c>
      <c r="F68" s="198">
        <v>2912350</v>
      </c>
      <c r="G68" s="198">
        <v>0</v>
      </c>
      <c r="H68" s="198">
        <v>0</v>
      </c>
    </row>
    <row r="69" spans="1:8" ht="58.5" customHeight="1">
      <c r="A69" s="235" t="s">
        <v>1040</v>
      </c>
      <c r="B69" s="228" t="s">
        <v>1041</v>
      </c>
      <c r="C69" s="211" t="s">
        <v>15</v>
      </c>
      <c r="D69" s="229" t="s">
        <v>1042</v>
      </c>
      <c r="E69" s="198">
        <v>297700</v>
      </c>
      <c r="F69" s="198">
        <v>0</v>
      </c>
      <c r="G69" s="198">
        <v>170138.93</v>
      </c>
      <c r="H69" s="198">
        <v>0</v>
      </c>
    </row>
    <row r="70" spans="1:8" ht="76.5">
      <c r="A70" s="185" t="s">
        <v>1043</v>
      </c>
      <c r="B70" s="228" t="s">
        <v>1044</v>
      </c>
      <c r="C70" s="211" t="s">
        <v>15</v>
      </c>
      <c r="D70" s="229" t="s">
        <v>1141</v>
      </c>
      <c r="E70" s="198">
        <v>7902600</v>
      </c>
      <c r="F70" s="203" t="s">
        <v>54</v>
      </c>
      <c r="G70" s="198">
        <v>5102151.17</v>
      </c>
      <c r="H70" s="203" t="s">
        <v>54</v>
      </c>
    </row>
    <row r="71" spans="1:8" ht="51">
      <c r="A71" s="185" t="s">
        <v>1045</v>
      </c>
      <c r="B71" s="228" t="s">
        <v>1046</v>
      </c>
      <c r="C71" s="211" t="s">
        <v>15</v>
      </c>
      <c r="D71" s="234" t="s">
        <v>1141</v>
      </c>
      <c r="E71" s="198">
        <v>18735400</v>
      </c>
      <c r="F71" s="198">
        <v>0</v>
      </c>
      <c r="G71" s="198">
        <v>8614878.98</v>
      </c>
      <c r="H71" s="198">
        <v>0</v>
      </c>
    </row>
    <row r="72" spans="1:8" ht="25.5">
      <c r="A72" s="242" t="s">
        <v>1047</v>
      </c>
      <c r="B72" s="214" t="s">
        <v>1048</v>
      </c>
      <c r="C72" s="211" t="s">
        <v>15</v>
      </c>
      <c r="D72" s="221" t="s">
        <v>1141</v>
      </c>
      <c r="E72" s="199">
        <v>1680768</v>
      </c>
      <c r="F72" s="199">
        <v>0</v>
      </c>
      <c r="G72" s="199">
        <v>631187</v>
      </c>
      <c r="H72" s="199">
        <v>0</v>
      </c>
    </row>
    <row r="73" spans="1:8" ht="15.75">
      <c r="A73" s="242" t="s">
        <v>1049</v>
      </c>
      <c r="B73" s="214" t="s">
        <v>1050</v>
      </c>
      <c r="C73" s="211" t="s">
        <v>15</v>
      </c>
      <c r="D73" s="233" t="s">
        <v>1141</v>
      </c>
      <c r="E73" s="199">
        <v>2422600</v>
      </c>
      <c r="F73" s="199">
        <v>0</v>
      </c>
      <c r="G73" s="199">
        <v>792529.98</v>
      </c>
      <c r="H73" s="199">
        <v>0</v>
      </c>
    </row>
    <row r="74" spans="1:8" ht="25.5">
      <c r="A74" s="242" t="s">
        <v>1051</v>
      </c>
      <c r="B74" s="214" t="s">
        <v>1052</v>
      </c>
      <c r="C74" s="211" t="s">
        <v>15</v>
      </c>
      <c r="D74" s="233" t="s">
        <v>1141</v>
      </c>
      <c r="E74" s="199">
        <v>14632032</v>
      </c>
      <c r="F74" s="199">
        <v>0</v>
      </c>
      <c r="G74" s="199">
        <v>7191162</v>
      </c>
      <c r="H74" s="199">
        <v>0</v>
      </c>
    </row>
    <row r="75" spans="1:8" ht="38.25">
      <c r="A75" s="185" t="s">
        <v>1053</v>
      </c>
      <c r="B75" s="228" t="s">
        <v>1054</v>
      </c>
      <c r="C75" s="211" t="s">
        <v>15</v>
      </c>
      <c r="D75" s="229" t="s">
        <v>1055</v>
      </c>
      <c r="E75" s="198">
        <v>4600000</v>
      </c>
      <c r="F75" s="198">
        <v>4600000</v>
      </c>
      <c r="G75" s="198">
        <v>0</v>
      </c>
      <c r="H75" s="198">
        <v>0</v>
      </c>
    </row>
    <row r="76" spans="1:8" ht="25.5">
      <c r="A76" s="185" t="s">
        <v>1056</v>
      </c>
      <c r="B76" s="224" t="s">
        <v>1057</v>
      </c>
      <c r="C76" s="211" t="s">
        <v>15</v>
      </c>
      <c r="D76" s="229" t="s">
        <v>1058</v>
      </c>
      <c r="E76" s="198">
        <v>251100</v>
      </c>
      <c r="F76" s="198">
        <v>251100</v>
      </c>
      <c r="G76" s="198">
        <v>251100</v>
      </c>
      <c r="H76" s="198">
        <v>251100</v>
      </c>
    </row>
    <row r="77" spans="1:8" ht="38.25">
      <c r="A77" s="185" t="s">
        <v>1059</v>
      </c>
      <c r="B77" s="227" t="s">
        <v>1060</v>
      </c>
      <c r="C77" s="211" t="s">
        <v>15</v>
      </c>
      <c r="D77" s="241" t="s">
        <v>16</v>
      </c>
      <c r="E77" s="199">
        <v>13457063.04</v>
      </c>
      <c r="F77" s="204" t="s">
        <v>54</v>
      </c>
      <c r="G77" s="199">
        <v>0</v>
      </c>
      <c r="H77" s="204" t="s">
        <v>54</v>
      </c>
    </row>
    <row r="78" spans="1:8" ht="25.5">
      <c r="A78" s="185" t="s">
        <v>1061</v>
      </c>
      <c r="B78" s="228" t="s">
        <v>1062</v>
      </c>
      <c r="C78" s="211" t="s">
        <v>15</v>
      </c>
      <c r="D78" s="229" t="s">
        <v>16</v>
      </c>
      <c r="E78" s="198">
        <v>748586234.24</v>
      </c>
      <c r="F78" s="198">
        <v>0</v>
      </c>
      <c r="G78" s="198">
        <v>173462229.39</v>
      </c>
      <c r="H78" s="198">
        <v>0</v>
      </c>
    </row>
    <row r="79" spans="1:8" ht="25.5">
      <c r="A79" s="243" t="s">
        <v>1063</v>
      </c>
      <c r="B79" s="214" t="s">
        <v>1064</v>
      </c>
      <c r="C79" s="211" t="s">
        <v>15</v>
      </c>
      <c r="D79" s="221" t="s">
        <v>16</v>
      </c>
      <c r="E79" s="199">
        <v>538724793.01</v>
      </c>
      <c r="F79" s="199">
        <v>0</v>
      </c>
      <c r="G79" s="199">
        <v>80590187.53</v>
      </c>
      <c r="H79" s="199">
        <v>0</v>
      </c>
    </row>
    <row r="80" spans="1:8" ht="62.25" customHeight="1">
      <c r="A80" s="232" t="s">
        <v>1065</v>
      </c>
      <c r="B80" s="222" t="s">
        <v>1066</v>
      </c>
      <c r="C80" s="211" t="s">
        <v>15</v>
      </c>
      <c r="D80" s="233" t="s">
        <v>16</v>
      </c>
      <c r="E80" s="198">
        <v>8375000</v>
      </c>
      <c r="F80" s="198">
        <v>0</v>
      </c>
      <c r="G80" s="198">
        <v>0</v>
      </c>
      <c r="H80" s="198">
        <v>0</v>
      </c>
    </row>
    <row r="81" spans="1:8" ht="95.25" customHeight="1">
      <c r="A81" s="185" t="s">
        <v>1067</v>
      </c>
      <c r="B81" s="228" t="s">
        <v>1068</v>
      </c>
      <c r="C81" s="211" t="s">
        <v>15</v>
      </c>
      <c r="D81" s="229" t="s">
        <v>16</v>
      </c>
      <c r="E81" s="198">
        <v>29759364</v>
      </c>
      <c r="F81" s="198">
        <v>0</v>
      </c>
      <c r="G81" s="198">
        <v>15036980</v>
      </c>
      <c r="H81" s="198">
        <v>0</v>
      </c>
    </row>
    <row r="82" spans="1:8" ht="95.25" customHeight="1">
      <c r="A82" s="185" t="s">
        <v>1069</v>
      </c>
      <c r="B82" s="228" t="s">
        <v>1070</v>
      </c>
      <c r="C82" s="211" t="s">
        <v>15</v>
      </c>
      <c r="D82" s="229" t="s">
        <v>16</v>
      </c>
      <c r="E82" s="198">
        <v>778998219.76</v>
      </c>
      <c r="F82" s="198">
        <v>0</v>
      </c>
      <c r="G82" s="198">
        <v>433080304.5</v>
      </c>
      <c r="H82" s="198">
        <v>0</v>
      </c>
    </row>
    <row r="83" spans="1:8" ht="85.5" customHeight="1">
      <c r="A83" s="185" t="s">
        <v>1071</v>
      </c>
      <c r="B83" s="228" t="s">
        <v>1072</v>
      </c>
      <c r="C83" s="211" t="s">
        <v>15</v>
      </c>
      <c r="D83" s="229" t="s">
        <v>16</v>
      </c>
      <c r="E83" s="198">
        <v>14229269</v>
      </c>
      <c r="F83" s="198">
        <v>0</v>
      </c>
      <c r="G83" s="198">
        <v>6510500</v>
      </c>
      <c r="H83" s="198">
        <v>0</v>
      </c>
    </row>
    <row r="84" spans="1:8" ht="86.25" customHeight="1">
      <c r="A84" s="230" t="s">
        <v>1073</v>
      </c>
      <c r="B84" s="222" t="s">
        <v>1074</v>
      </c>
      <c r="C84" s="211" t="s">
        <v>15</v>
      </c>
      <c r="D84" s="233" t="s">
        <v>16</v>
      </c>
      <c r="E84" s="198">
        <v>14229269</v>
      </c>
      <c r="F84" s="198">
        <v>0</v>
      </c>
      <c r="G84" s="198">
        <v>6510500</v>
      </c>
      <c r="H84" s="198">
        <v>0</v>
      </c>
    </row>
    <row r="85" spans="1:8" ht="25.5">
      <c r="A85" s="185" t="s">
        <v>1075</v>
      </c>
      <c r="B85" s="228" t="s">
        <v>1076</v>
      </c>
      <c r="C85" s="211" t="s">
        <v>15</v>
      </c>
      <c r="D85" s="229" t="s">
        <v>16</v>
      </c>
      <c r="E85" s="203" t="s">
        <v>54</v>
      </c>
      <c r="F85" s="204" t="s">
        <v>54</v>
      </c>
      <c r="G85" s="198">
        <v>15000000</v>
      </c>
      <c r="H85" s="203" t="s">
        <v>54</v>
      </c>
    </row>
    <row r="86" spans="1:8" ht="51">
      <c r="A86" s="245" t="s">
        <v>1077</v>
      </c>
      <c r="B86" s="222" t="s">
        <v>1078</v>
      </c>
      <c r="C86" s="211" t="s">
        <v>15</v>
      </c>
      <c r="D86" s="233" t="s">
        <v>16</v>
      </c>
      <c r="E86" s="203" t="s">
        <v>54</v>
      </c>
      <c r="F86" s="204" t="s">
        <v>54</v>
      </c>
      <c r="G86" s="198">
        <v>15000000</v>
      </c>
      <c r="H86" s="203" t="s">
        <v>54</v>
      </c>
    </row>
    <row r="87" spans="1:8" ht="38.25">
      <c r="A87" s="246" t="s">
        <v>1079</v>
      </c>
      <c r="B87" s="222" t="s">
        <v>1080</v>
      </c>
      <c r="C87" s="211" t="s">
        <v>15</v>
      </c>
      <c r="D87" s="221" t="s">
        <v>16</v>
      </c>
      <c r="E87" s="203" t="s">
        <v>54</v>
      </c>
      <c r="F87" s="204" t="s">
        <v>54</v>
      </c>
      <c r="G87" s="199">
        <v>15000000</v>
      </c>
      <c r="H87" s="204" t="s">
        <v>54</v>
      </c>
    </row>
    <row r="88" spans="1:8" ht="25.5">
      <c r="A88" s="185" t="s">
        <v>1081</v>
      </c>
      <c r="B88" s="228" t="s">
        <v>1082</v>
      </c>
      <c r="C88" s="211" t="s">
        <v>15</v>
      </c>
      <c r="D88" s="229" t="s">
        <v>16</v>
      </c>
      <c r="E88" s="204" t="s">
        <v>54</v>
      </c>
      <c r="F88" s="204" t="s">
        <v>54</v>
      </c>
      <c r="G88" s="198">
        <v>309664305.64</v>
      </c>
      <c r="H88" s="198">
        <v>22617436.09</v>
      </c>
    </row>
    <row r="89" spans="1:8" ht="15.75">
      <c r="A89" s="242" t="s">
        <v>1083</v>
      </c>
      <c r="B89" s="214" t="s">
        <v>1084</v>
      </c>
      <c r="C89" s="211" t="s">
        <v>15</v>
      </c>
      <c r="D89" s="221" t="s">
        <v>16</v>
      </c>
      <c r="E89" s="204" t="s">
        <v>54</v>
      </c>
      <c r="F89" s="204" t="s">
        <v>54</v>
      </c>
      <c r="G89" s="199">
        <v>278644453.62</v>
      </c>
      <c r="H89" s="199">
        <v>22617436.09</v>
      </c>
    </row>
    <row r="90" spans="1:8" s="175" customFormat="1" ht="25.5">
      <c r="A90" s="185" t="s">
        <v>247</v>
      </c>
      <c r="B90" s="210" t="s">
        <v>248</v>
      </c>
      <c r="C90" s="211" t="s">
        <v>15</v>
      </c>
      <c r="D90" s="224" t="s">
        <v>249</v>
      </c>
      <c r="E90" s="203" t="s">
        <v>54</v>
      </c>
      <c r="F90" s="203" t="s">
        <v>54</v>
      </c>
      <c r="G90" s="198">
        <v>61727167.42</v>
      </c>
      <c r="H90" s="198">
        <v>33848.4</v>
      </c>
    </row>
    <row r="91" spans="1:8" s="175" customFormat="1" ht="25.5">
      <c r="A91" s="230" t="s">
        <v>250</v>
      </c>
      <c r="B91" s="247" t="s">
        <v>251</v>
      </c>
      <c r="C91" s="211" t="s">
        <v>15</v>
      </c>
      <c r="D91" s="248" t="s">
        <v>249</v>
      </c>
      <c r="E91" s="204" t="s">
        <v>54</v>
      </c>
      <c r="F91" s="204" t="s">
        <v>54</v>
      </c>
      <c r="G91" s="199">
        <v>855848.21</v>
      </c>
      <c r="H91" s="199"/>
    </row>
    <row r="92" spans="1:8" s="175" customFormat="1" ht="102">
      <c r="A92" s="230" t="s">
        <v>252</v>
      </c>
      <c r="B92" s="217" t="s">
        <v>253</v>
      </c>
      <c r="C92" s="211" t="s">
        <v>15</v>
      </c>
      <c r="D92" s="231" t="s">
        <v>249</v>
      </c>
      <c r="E92" s="203" t="s">
        <v>54</v>
      </c>
      <c r="F92" s="203" t="s">
        <v>54</v>
      </c>
      <c r="G92" s="198">
        <v>3212496.01</v>
      </c>
      <c r="H92" s="198"/>
    </row>
    <row r="93" spans="1:8" s="175" customFormat="1" ht="25.5">
      <c r="A93" s="185" t="s">
        <v>254</v>
      </c>
      <c r="B93" s="210" t="s">
        <v>255</v>
      </c>
      <c r="C93" s="211" t="s">
        <v>15</v>
      </c>
      <c r="D93" s="224" t="s">
        <v>246</v>
      </c>
      <c r="E93" s="203" t="s">
        <v>54</v>
      </c>
      <c r="F93" s="203" t="s">
        <v>54</v>
      </c>
      <c r="G93" s="198">
        <v>30487383.42</v>
      </c>
      <c r="H93" s="198">
        <v>199673.94</v>
      </c>
    </row>
    <row r="94" spans="1:8" s="175" customFormat="1" ht="102">
      <c r="A94" s="230" t="s">
        <v>256</v>
      </c>
      <c r="B94" s="217" t="s">
        <v>257</v>
      </c>
      <c r="C94" s="211" t="s">
        <v>15</v>
      </c>
      <c r="D94" s="231" t="s">
        <v>246</v>
      </c>
      <c r="E94" s="203" t="s">
        <v>54</v>
      </c>
      <c r="F94" s="203" t="s">
        <v>54</v>
      </c>
      <c r="G94" s="198">
        <v>118600</v>
      </c>
      <c r="H94" s="198">
        <v>0</v>
      </c>
    </row>
    <row r="95" spans="1:8" s="175" customFormat="1" ht="51">
      <c r="A95" s="230" t="s">
        <v>258</v>
      </c>
      <c r="B95" s="217" t="s">
        <v>259</v>
      </c>
      <c r="C95" s="211" t="s">
        <v>15</v>
      </c>
      <c r="D95" s="231" t="s">
        <v>246</v>
      </c>
      <c r="E95" s="203" t="s">
        <v>54</v>
      </c>
      <c r="F95" s="203" t="s">
        <v>54</v>
      </c>
      <c r="G95" s="198">
        <v>155450</v>
      </c>
      <c r="H95" s="198">
        <v>0</v>
      </c>
    </row>
    <row r="96" spans="1:8" s="175" customFormat="1" ht="24.75" customHeight="1">
      <c r="A96" s="230" t="s">
        <v>260</v>
      </c>
      <c r="B96" s="217" t="s">
        <v>261</v>
      </c>
      <c r="C96" s="211" t="s">
        <v>15</v>
      </c>
      <c r="D96" s="231" t="s">
        <v>246</v>
      </c>
      <c r="E96" s="203" t="s">
        <v>54</v>
      </c>
      <c r="F96" s="203" t="s">
        <v>54</v>
      </c>
      <c r="G96" s="198">
        <v>582820.34</v>
      </c>
      <c r="H96" s="198">
        <v>31474.14</v>
      </c>
    </row>
    <row r="97" spans="1:8" s="175" customFormat="1" ht="15.75">
      <c r="A97" s="230" t="s">
        <v>262</v>
      </c>
      <c r="B97" s="217" t="s">
        <v>263</v>
      </c>
      <c r="C97" s="211" t="s">
        <v>15</v>
      </c>
      <c r="D97" s="231" t="s">
        <v>246</v>
      </c>
      <c r="E97" s="203" t="s">
        <v>54</v>
      </c>
      <c r="F97" s="203" t="s">
        <v>54</v>
      </c>
      <c r="G97" s="198">
        <v>178829.3</v>
      </c>
      <c r="H97" s="198"/>
    </row>
    <row r="98" spans="1:8" s="175" customFormat="1" ht="25.5">
      <c r="A98" s="230" t="s">
        <v>264</v>
      </c>
      <c r="B98" s="217" t="s">
        <v>265</v>
      </c>
      <c r="C98" s="211" t="s">
        <v>15</v>
      </c>
      <c r="D98" s="231" t="s">
        <v>246</v>
      </c>
      <c r="E98" s="203" t="s">
        <v>54</v>
      </c>
      <c r="F98" s="203" t="s">
        <v>54</v>
      </c>
      <c r="G98" s="198">
        <v>1424611</v>
      </c>
      <c r="H98" s="198">
        <v>7223.5</v>
      </c>
    </row>
    <row r="99" spans="1:8" s="175" customFormat="1" ht="24.75" customHeight="1">
      <c r="A99" s="185" t="s">
        <v>266</v>
      </c>
      <c r="B99" s="210" t="s">
        <v>267</v>
      </c>
      <c r="C99" s="211" t="s">
        <v>15</v>
      </c>
      <c r="D99" s="224" t="s">
        <v>268</v>
      </c>
      <c r="E99" s="205" t="s">
        <v>54</v>
      </c>
      <c r="F99" s="205" t="s">
        <v>54</v>
      </c>
      <c r="G99" s="198">
        <v>3759315.91</v>
      </c>
      <c r="H99" s="198">
        <v>0</v>
      </c>
    </row>
    <row r="100" spans="1:8" s="175" customFormat="1" ht="51">
      <c r="A100" s="230" t="s">
        <v>269</v>
      </c>
      <c r="B100" s="247" t="s">
        <v>270</v>
      </c>
      <c r="C100" s="211" t="s">
        <v>15</v>
      </c>
      <c r="D100" s="248" t="s">
        <v>268</v>
      </c>
      <c r="E100" s="206" t="s">
        <v>54</v>
      </c>
      <c r="F100" s="206" t="s">
        <v>54</v>
      </c>
      <c r="G100" s="199">
        <v>64631.09</v>
      </c>
      <c r="H100" s="199">
        <v>0</v>
      </c>
    </row>
    <row r="101" spans="1:8" s="175" customFormat="1" ht="38.25">
      <c r="A101" s="230" t="s">
        <v>271</v>
      </c>
      <c r="B101" s="217" t="s">
        <v>272</v>
      </c>
      <c r="C101" s="211" t="s">
        <v>15</v>
      </c>
      <c r="D101" s="231" t="s">
        <v>268</v>
      </c>
      <c r="E101" s="205" t="s">
        <v>54</v>
      </c>
      <c r="F101" s="205" t="s">
        <v>54</v>
      </c>
      <c r="G101" s="198">
        <v>37521.67</v>
      </c>
      <c r="H101" s="198">
        <v>0</v>
      </c>
    </row>
    <row r="102" spans="1:8" s="175" customFormat="1" ht="38.25">
      <c r="A102" s="249" t="s">
        <v>273</v>
      </c>
      <c r="B102" s="228" t="s">
        <v>274</v>
      </c>
      <c r="C102" s="211" t="s">
        <v>15</v>
      </c>
      <c r="D102" s="229" t="s">
        <v>16</v>
      </c>
      <c r="E102" s="204" t="s">
        <v>54</v>
      </c>
      <c r="F102" s="204" t="s">
        <v>54</v>
      </c>
      <c r="G102" s="198">
        <v>16000000</v>
      </c>
      <c r="H102" s="203" t="s">
        <v>54</v>
      </c>
    </row>
    <row r="103" spans="1:8" s="175" customFormat="1" ht="63.75">
      <c r="A103" s="250" t="s">
        <v>275</v>
      </c>
      <c r="B103" s="228" t="s">
        <v>276</v>
      </c>
      <c r="C103" s="211" t="s">
        <v>15</v>
      </c>
      <c r="D103" s="229" t="s">
        <v>16</v>
      </c>
      <c r="E103" s="198">
        <v>640846142.92</v>
      </c>
      <c r="F103" s="203" t="s">
        <v>54</v>
      </c>
      <c r="G103" s="198">
        <v>322280310.93</v>
      </c>
      <c r="H103" s="203" t="s">
        <v>54</v>
      </c>
    </row>
    <row r="104" spans="1:8" s="175" customFormat="1" ht="38.25">
      <c r="A104" s="251" t="s">
        <v>277</v>
      </c>
      <c r="B104" s="214" t="s">
        <v>278</v>
      </c>
      <c r="C104" s="211" t="s">
        <v>15</v>
      </c>
      <c r="D104" s="221" t="s">
        <v>776</v>
      </c>
      <c r="E104" s="199">
        <v>557357081.81</v>
      </c>
      <c r="F104" s="204" t="s">
        <v>54</v>
      </c>
      <c r="G104" s="199">
        <v>288147100.75</v>
      </c>
      <c r="H104" s="204" t="s">
        <v>54</v>
      </c>
    </row>
    <row r="105" spans="1:8" s="175" customFormat="1" ht="30" customHeight="1">
      <c r="A105" s="251" t="s">
        <v>279</v>
      </c>
      <c r="B105" s="214" t="s">
        <v>280</v>
      </c>
      <c r="C105" s="211" t="s">
        <v>15</v>
      </c>
      <c r="D105" s="221" t="s">
        <v>776</v>
      </c>
      <c r="E105" s="199">
        <v>449397277.19</v>
      </c>
      <c r="F105" s="204" t="s">
        <v>54</v>
      </c>
      <c r="G105" s="199">
        <v>234777892.85</v>
      </c>
      <c r="H105" s="204" t="s">
        <v>54</v>
      </c>
    </row>
    <row r="106" spans="1:8" s="175" customFormat="1" ht="47.25" customHeight="1">
      <c r="A106" s="252" t="s">
        <v>281</v>
      </c>
      <c r="B106" s="222" t="s">
        <v>282</v>
      </c>
      <c r="C106" s="211" t="s">
        <v>15</v>
      </c>
      <c r="D106" s="233" t="s">
        <v>120</v>
      </c>
      <c r="E106" s="199">
        <v>8885710</v>
      </c>
      <c r="F106" s="204" t="s">
        <v>54</v>
      </c>
      <c r="G106" s="198">
        <v>3633796.98</v>
      </c>
      <c r="H106" s="204" t="s">
        <v>54</v>
      </c>
    </row>
    <row r="107" spans="1:8" s="175" customFormat="1" ht="40.5">
      <c r="A107" s="252" t="s">
        <v>283</v>
      </c>
      <c r="B107" s="222" t="s">
        <v>284</v>
      </c>
      <c r="C107" s="211" t="s">
        <v>15</v>
      </c>
      <c r="D107" s="233" t="s">
        <v>179</v>
      </c>
      <c r="E107" s="199">
        <v>15809683.22</v>
      </c>
      <c r="F107" s="204" t="s">
        <v>54</v>
      </c>
      <c r="G107" s="198">
        <v>4452083.45</v>
      </c>
      <c r="H107" s="204" t="s">
        <v>54</v>
      </c>
    </row>
    <row r="108" spans="1:8" s="175" customFormat="1" ht="15.75">
      <c r="A108" s="251" t="s">
        <v>285</v>
      </c>
      <c r="B108" s="214" t="s">
        <v>286</v>
      </c>
      <c r="C108" s="211" t="s">
        <v>15</v>
      </c>
      <c r="D108" s="221" t="s">
        <v>179</v>
      </c>
      <c r="E108" s="199">
        <v>15809683.22</v>
      </c>
      <c r="F108" s="204" t="s">
        <v>54</v>
      </c>
      <c r="G108" s="199">
        <v>4452083.45</v>
      </c>
      <c r="H108" s="204" t="s">
        <v>54</v>
      </c>
    </row>
    <row r="109" spans="1:8" s="175" customFormat="1" ht="40.5">
      <c r="A109" s="252" t="s">
        <v>287</v>
      </c>
      <c r="B109" s="222" t="s">
        <v>288</v>
      </c>
      <c r="C109" s="211" t="s">
        <v>15</v>
      </c>
      <c r="D109" s="233" t="s">
        <v>214</v>
      </c>
      <c r="E109" s="199">
        <v>24858882.3</v>
      </c>
      <c r="F109" s="204" t="s">
        <v>54</v>
      </c>
      <c r="G109" s="198">
        <v>11047646.24</v>
      </c>
      <c r="H109" s="204" t="s">
        <v>54</v>
      </c>
    </row>
    <row r="110" spans="1:8" s="175" customFormat="1" ht="15.75">
      <c r="A110" s="251" t="s">
        <v>289</v>
      </c>
      <c r="B110" s="222" t="s">
        <v>290</v>
      </c>
      <c r="C110" s="211" t="s">
        <v>15</v>
      </c>
      <c r="D110" s="233" t="s">
        <v>214</v>
      </c>
      <c r="E110" s="199">
        <v>17086365.3</v>
      </c>
      <c r="F110" s="204" t="s">
        <v>54</v>
      </c>
      <c r="G110" s="198">
        <v>7665497.04</v>
      </c>
      <c r="H110" s="204" t="s">
        <v>54</v>
      </c>
    </row>
    <row r="111" spans="1:8" s="175" customFormat="1" ht="40.5">
      <c r="A111" s="252" t="s">
        <v>291</v>
      </c>
      <c r="B111" s="222" t="s">
        <v>292</v>
      </c>
      <c r="C111" s="211" t="s">
        <v>15</v>
      </c>
      <c r="D111" s="233" t="s">
        <v>1168</v>
      </c>
      <c r="E111" s="199">
        <v>4548625.2</v>
      </c>
      <c r="F111" s="204" t="s">
        <v>54</v>
      </c>
      <c r="G111" s="198">
        <v>2255056.52</v>
      </c>
      <c r="H111" s="204" t="s">
        <v>54</v>
      </c>
    </row>
    <row r="112" spans="1:8" s="175" customFormat="1" ht="15.75">
      <c r="A112" s="251" t="s">
        <v>289</v>
      </c>
      <c r="B112" s="222" t="s">
        <v>293</v>
      </c>
      <c r="C112" s="211" t="s">
        <v>15</v>
      </c>
      <c r="D112" s="233" t="s">
        <v>1168</v>
      </c>
      <c r="E112" s="199">
        <v>4548625.2</v>
      </c>
      <c r="F112" s="204" t="s">
        <v>54</v>
      </c>
      <c r="G112" s="198">
        <v>2255056.52</v>
      </c>
      <c r="H112" s="204" t="s">
        <v>54</v>
      </c>
    </row>
    <row r="113" spans="1:8" s="175" customFormat="1" ht="27">
      <c r="A113" s="252" t="s">
        <v>294</v>
      </c>
      <c r="B113" s="222" t="s">
        <v>295</v>
      </c>
      <c r="C113" s="211" t="s">
        <v>15</v>
      </c>
      <c r="D113" s="233" t="s">
        <v>16</v>
      </c>
      <c r="E113" s="199">
        <v>29386160.39</v>
      </c>
      <c r="F113" s="204" t="s">
        <v>54</v>
      </c>
      <c r="G113" s="198">
        <v>12744626.99</v>
      </c>
      <c r="H113" s="204" t="s">
        <v>54</v>
      </c>
    </row>
    <row r="114" spans="1:8" s="175" customFormat="1" ht="25.5">
      <c r="A114" s="250" t="s">
        <v>296</v>
      </c>
      <c r="B114" s="228" t="s">
        <v>297</v>
      </c>
      <c r="C114" s="211" t="s">
        <v>15</v>
      </c>
      <c r="D114" s="229" t="s">
        <v>16</v>
      </c>
      <c r="E114" s="198">
        <v>192447595.65</v>
      </c>
      <c r="F114" s="203" t="s">
        <v>54</v>
      </c>
      <c r="G114" s="198">
        <v>80345436.26</v>
      </c>
      <c r="H114" s="203" t="s">
        <v>54</v>
      </c>
    </row>
    <row r="115" spans="1:8" s="175" customFormat="1" ht="39" customHeight="1">
      <c r="A115" s="251" t="s">
        <v>988</v>
      </c>
      <c r="B115" s="214" t="s">
        <v>298</v>
      </c>
      <c r="C115" s="211" t="s">
        <v>15</v>
      </c>
      <c r="D115" s="221" t="s">
        <v>776</v>
      </c>
      <c r="E115" s="199">
        <v>168959728.24</v>
      </c>
      <c r="F115" s="204" t="s">
        <v>54</v>
      </c>
      <c r="G115" s="199">
        <v>71742242.52</v>
      </c>
      <c r="H115" s="204" t="s">
        <v>54</v>
      </c>
    </row>
    <row r="116" spans="1:8" s="175" customFormat="1" ht="25.5">
      <c r="A116" s="251" t="s">
        <v>279</v>
      </c>
      <c r="B116" s="214" t="s">
        <v>299</v>
      </c>
      <c r="C116" s="211" t="s">
        <v>15</v>
      </c>
      <c r="D116" s="221" t="s">
        <v>776</v>
      </c>
      <c r="E116" s="199">
        <v>136350053.67</v>
      </c>
      <c r="F116" s="204" t="s">
        <v>54</v>
      </c>
      <c r="G116" s="199">
        <v>58846319.1</v>
      </c>
      <c r="H116" s="204" t="s">
        <v>54</v>
      </c>
    </row>
    <row r="117" spans="1:8" s="175" customFormat="1" ht="40.5">
      <c r="A117" s="252" t="s">
        <v>281</v>
      </c>
      <c r="B117" s="222" t="s">
        <v>300</v>
      </c>
      <c r="C117" s="211" t="s">
        <v>15</v>
      </c>
      <c r="D117" s="233" t="s">
        <v>120</v>
      </c>
      <c r="E117" s="199">
        <v>2683485</v>
      </c>
      <c r="F117" s="204" t="s">
        <v>54</v>
      </c>
      <c r="G117" s="198">
        <v>1083671.88</v>
      </c>
      <c r="H117" s="204" t="s">
        <v>54</v>
      </c>
    </row>
    <row r="118" spans="1:8" s="175" customFormat="1" ht="40.5">
      <c r="A118" s="252" t="s">
        <v>283</v>
      </c>
      <c r="B118" s="222" t="s">
        <v>301</v>
      </c>
      <c r="C118" s="211" t="s">
        <v>15</v>
      </c>
      <c r="D118" s="233" t="s">
        <v>179</v>
      </c>
      <c r="E118" s="199">
        <v>4758825.78</v>
      </c>
      <c r="F118" s="204" t="s">
        <v>54</v>
      </c>
      <c r="G118" s="198">
        <v>1328433.14</v>
      </c>
      <c r="H118" s="204" t="s">
        <v>54</v>
      </c>
    </row>
    <row r="119" spans="1:8" s="175" customFormat="1" ht="15.75">
      <c r="A119" s="251" t="s">
        <v>285</v>
      </c>
      <c r="B119" s="214" t="s">
        <v>302</v>
      </c>
      <c r="C119" s="211" t="s">
        <v>15</v>
      </c>
      <c r="D119" s="221" t="s">
        <v>179</v>
      </c>
      <c r="E119" s="199">
        <v>4758825.78</v>
      </c>
      <c r="F119" s="204" t="s">
        <v>54</v>
      </c>
      <c r="G119" s="199">
        <v>1328433.14</v>
      </c>
      <c r="H119" s="204" t="s">
        <v>54</v>
      </c>
    </row>
    <row r="120" spans="1:8" s="175" customFormat="1" ht="40.5">
      <c r="A120" s="252" t="s">
        <v>287</v>
      </c>
      <c r="B120" s="222" t="s">
        <v>303</v>
      </c>
      <c r="C120" s="211" t="s">
        <v>15</v>
      </c>
      <c r="D120" s="233" t="s">
        <v>214</v>
      </c>
      <c r="E120" s="199">
        <v>5804966.79</v>
      </c>
      <c r="F120" s="204" t="s">
        <v>54</v>
      </c>
      <c r="G120" s="198">
        <v>2044677.39</v>
      </c>
      <c r="H120" s="204" t="s">
        <v>54</v>
      </c>
    </row>
    <row r="121" spans="1:8" s="175" customFormat="1" ht="15.75">
      <c r="A121" s="251" t="s">
        <v>289</v>
      </c>
      <c r="B121" s="222" t="s">
        <v>304</v>
      </c>
      <c r="C121" s="211" t="s">
        <v>15</v>
      </c>
      <c r="D121" s="233" t="s">
        <v>214</v>
      </c>
      <c r="E121" s="199">
        <v>3451445.79</v>
      </c>
      <c r="F121" s="204" t="s">
        <v>54</v>
      </c>
      <c r="G121" s="198">
        <v>1125870.03</v>
      </c>
      <c r="H121" s="204" t="s">
        <v>54</v>
      </c>
    </row>
    <row r="122" spans="1:8" s="175" customFormat="1" ht="40.5">
      <c r="A122" s="252" t="s">
        <v>291</v>
      </c>
      <c r="B122" s="222" t="s">
        <v>305</v>
      </c>
      <c r="C122" s="211" t="s">
        <v>15</v>
      </c>
      <c r="D122" s="233" t="s">
        <v>1168</v>
      </c>
      <c r="E122" s="199">
        <v>1290693</v>
      </c>
      <c r="F122" s="204" t="s">
        <v>54</v>
      </c>
      <c r="G122" s="198">
        <v>658729.89</v>
      </c>
      <c r="H122" s="204" t="s">
        <v>54</v>
      </c>
    </row>
    <row r="123" spans="1:8" s="175" customFormat="1" ht="15.75">
      <c r="A123" s="251" t="s">
        <v>289</v>
      </c>
      <c r="B123" s="222" t="s">
        <v>306</v>
      </c>
      <c r="C123" s="211" t="s">
        <v>15</v>
      </c>
      <c r="D123" s="233" t="s">
        <v>1168</v>
      </c>
      <c r="E123" s="199">
        <v>1290693</v>
      </c>
      <c r="F123" s="204" t="s">
        <v>54</v>
      </c>
      <c r="G123" s="198">
        <v>658729.89</v>
      </c>
      <c r="H123" s="204" t="s">
        <v>54</v>
      </c>
    </row>
    <row r="124" spans="1:8" s="175" customFormat="1" ht="27">
      <c r="A124" s="252" t="s">
        <v>294</v>
      </c>
      <c r="B124" s="222" t="s">
        <v>307</v>
      </c>
      <c r="C124" s="211" t="s">
        <v>15</v>
      </c>
      <c r="D124" s="233" t="s">
        <v>16</v>
      </c>
      <c r="E124" s="199">
        <v>8949896.84</v>
      </c>
      <c r="F124" s="204" t="s">
        <v>54</v>
      </c>
      <c r="G124" s="198">
        <v>3487681.44</v>
      </c>
      <c r="H124" s="204" t="s">
        <v>54</v>
      </c>
    </row>
    <row r="125" spans="1:8" s="175" customFormat="1" ht="38.25">
      <c r="A125" s="250" t="s">
        <v>308</v>
      </c>
      <c r="B125" s="210" t="s">
        <v>309</v>
      </c>
      <c r="C125" s="211" t="s">
        <v>15</v>
      </c>
      <c r="D125" s="229" t="s">
        <v>16</v>
      </c>
      <c r="E125" s="199">
        <v>114455457.57</v>
      </c>
      <c r="F125" s="204" t="s">
        <v>54</v>
      </c>
      <c r="G125" s="204" t="s">
        <v>54</v>
      </c>
      <c r="H125" s="204" t="s">
        <v>54</v>
      </c>
    </row>
    <row r="126" spans="1:8" s="175" customFormat="1" ht="40.5">
      <c r="A126" s="252" t="s">
        <v>310</v>
      </c>
      <c r="B126" s="217" t="s">
        <v>311</v>
      </c>
      <c r="C126" s="211" t="s">
        <v>15</v>
      </c>
      <c r="D126" s="233" t="s">
        <v>16</v>
      </c>
      <c r="E126" s="199">
        <v>51100142.15</v>
      </c>
      <c r="F126" s="204" t="s">
        <v>54</v>
      </c>
      <c r="G126" s="204" t="s">
        <v>54</v>
      </c>
      <c r="H126" s="204" t="s">
        <v>54</v>
      </c>
    </row>
    <row r="127" spans="1:8" s="175" customFormat="1" ht="15.75">
      <c r="A127" s="252" t="s">
        <v>312</v>
      </c>
      <c r="B127" s="247" t="s">
        <v>313</v>
      </c>
      <c r="C127" s="211" t="s">
        <v>15</v>
      </c>
      <c r="D127" s="221" t="s">
        <v>16</v>
      </c>
      <c r="E127" s="199">
        <v>1669613.96</v>
      </c>
      <c r="F127" s="204" t="s">
        <v>54</v>
      </c>
      <c r="G127" s="204" t="s">
        <v>54</v>
      </c>
      <c r="H127" s="204" t="s">
        <v>54</v>
      </c>
    </row>
    <row r="128" spans="1:8" s="175" customFormat="1" ht="27">
      <c r="A128" s="252" t="s">
        <v>314</v>
      </c>
      <c r="B128" s="247" t="s">
        <v>315</v>
      </c>
      <c r="C128" s="211" t="s">
        <v>15</v>
      </c>
      <c r="D128" s="221" t="s">
        <v>16</v>
      </c>
      <c r="E128" s="199">
        <v>9212938.86</v>
      </c>
      <c r="F128" s="204" t="s">
        <v>54</v>
      </c>
      <c r="G128" s="204" t="s">
        <v>54</v>
      </c>
      <c r="H128" s="204" t="s">
        <v>54</v>
      </c>
    </row>
    <row r="129" spans="1:8" s="175" customFormat="1" ht="27">
      <c r="A129" s="252" t="s">
        <v>316</v>
      </c>
      <c r="B129" s="247" t="s">
        <v>317</v>
      </c>
      <c r="C129" s="211" t="s">
        <v>15</v>
      </c>
      <c r="D129" s="221" t="s">
        <v>16</v>
      </c>
      <c r="E129" s="199">
        <v>4018530.1</v>
      </c>
      <c r="F129" s="204" t="s">
        <v>54</v>
      </c>
      <c r="G129" s="204" t="s">
        <v>54</v>
      </c>
      <c r="H129" s="204" t="s">
        <v>54</v>
      </c>
    </row>
    <row r="130" spans="1:8" s="175" customFormat="1" ht="15.75">
      <c r="A130" s="252" t="s">
        <v>318</v>
      </c>
      <c r="B130" s="247" t="s">
        <v>319</v>
      </c>
      <c r="C130" s="211" t="s">
        <v>15</v>
      </c>
      <c r="D130" s="221" t="s">
        <v>16</v>
      </c>
      <c r="E130" s="199">
        <v>-385790.48</v>
      </c>
      <c r="F130" s="204" t="s">
        <v>54</v>
      </c>
      <c r="G130" s="204" t="s">
        <v>54</v>
      </c>
      <c r="H130" s="204" t="s">
        <v>54</v>
      </c>
    </row>
    <row r="131" spans="1:8" s="175" customFormat="1" ht="25.5">
      <c r="A131" s="253" t="s">
        <v>320</v>
      </c>
      <c r="B131" s="254" t="s">
        <v>321</v>
      </c>
      <c r="C131" s="211" t="s">
        <v>15</v>
      </c>
      <c r="D131" s="234" t="s">
        <v>16</v>
      </c>
      <c r="E131" s="207">
        <v>676190219.65</v>
      </c>
      <c r="F131" s="205" t="s">
        <v>54</v>
      </c>
      <c r="G131" s="207">
        <v>314506922.85</v>
      </c>
      <c r="H131" s="205" t="s">
        <v>54</v>
      </c>
    </row>
    <row r="132" spans="1:8" s="175" customFormat="1" ht="15.75">
      <c r="A132" s="255" t="s">
        <v>322</v>
      </c>
      <c r="B132" s="256" t="s">
        <v>323</v>
      </c>
      <c r="C132" s="211" t="s">
        <v>15</v>
      </c>
      <c r="D132" s="257" t="s">
        <v>776</v>
      </c>
      <c r="E132" s="208">
        <v>329693897</v>
      </c>
      <c r="F132" s="206" t="s">
        <v>54</v>
      </c>
      <c r="G132" s="208">
        <v>164052300</v>
      </c>
      <c r="H132" s="206" t="s">
        <v>54</v>
      </c>
    </row>
    <row r="133" spans="1:8" s="175" customFormat="1" ht="54">
      <c r="A133" s="258" t="s">
        <v>324</v>
      </c>
      <c r="B133" s="259" t="s">
        <v>325</v>
      </c>
      <c r="C133" s="211" t="s">
        <v>15</v>
      </c>
      <c r="D133" s="260" t="s">
        <v>776</v>
      </c>
      <c r="E133" s="207">
        <v>245802193</v>
      </c>
      <c r="F133" s="205" t="s">
        <v>54</v>
      </c>
      <c r="G133" s="207">
        <v>121441900</v>
      </c>
      <c r="H133" s="205" t="s">
        <v>54</v>
      </c>
    </row>
    <row r="134" spans="1:8" s="175" customFormat="1" ht="18" customHeight="1">
      <c r="A134" s="261" t="s">
        <v>326</v>
      </c>
      <c r="B134" s="256" t="s">
        <v>327</v>
      </c>
      <c r="C134" s="211" t="s">
        <v>15</v>
      </c>
      <c r="D134" s="257" t="s">
        <v>801</v>
      </c>
      <c r="E134" s="208">
        <v>21297341</v>
      </c>
      <c r="F134" s="206" t="s">
        <v>54</v>
      </c>
      <c r="G134" s="208">
        <v>9187700</v>
      </c>
      <c r="H134" s="206" t="s">
        <v>54</v>
      </c>
    </row>
    <row r="135" spans="1:8" s="175" customFormat="1" ht="46.5" customHeight="1">
      <c r="A135" s="261" t="s">
        <v>328</v>
      </c>
      <c r="B135" s="259" t="s">
        <v>329</v>
      </c>
      <c r="C135" s="211" t="s">
        <v>15</v>
      </c>
      <c r="D135" s="257" t="s">
        <v>820</v>
      </c>
      <c r="E135" s="208">
        <v>170555242</v>
      </c>
      <c r="F135" s="206" t="s">
        <v>54</v>
      </c>
      <c r="G135" s="207">
        <v>85750400</v>
      </c>
      <c r="H135" s="206" t="s">
        <v>54</v>
      </c>
    </row>
    <row r="136" spans="1:8" s="175" customFormat="1" ht="19.5" customHeight="1">
      <c r="A136" s="261" t="s">
        <v>330</v>
      </c>
      <c r="B136" s="259" t="s">
        <v>331</v>
      </c>
      <c r="C136" s="211" t="s">
        <v>15</v>
      </c>
      <c r="D136" s="257" t="s">
        <v>776</v>
      </c>
      <c r="E136" s="208">
        <v>52472212</v>
      </c>
      <c r="F136" s="206" t="s">
        <v>54</v>
      </c>
      <c r="G136" s="207">
        <v>25746800</v>
      </c>
      <c r="H136" s="206" t="s">
        <v>54</v>
      </c>
    </row>
    <row r="137" spans="1:8" s="175" customFormat="1" ht="15.75">
      <c r="A137" s="261" t="s">
        <v>332</v>
      </c>
      <c r="B137" s="259" t="s">
        <v>333</v>
      </c>
      <c r="C137" s="211" t="s">
        <v>15</v>
      </c>
      <c r="D137" s="257" t="s">
        <v>776</v>
      </c>
      <c r="E137" s="208">
        <v>1477398</v>
      </c>
      <c r="F137" s="206" t="s">
        <v>54</v>
      </c>
      <c r="G137" s="207">
        <v>757000</v>
      </c>
      <c r="H137" s="206" t="s">
        <v>54</v>
      </c>
    </row>
    <row r="138" spans="1:8" s="175" customFormat="1" ht="27">
      <c r="A138" s="262" t="s">
        <v>334</v>
      </c>
      <c r="B138" s="259" t="s">
        <v>335</v>
      </c>
      <c r="C138" s="211" t="s">
        <v>15</v>
      </c>
      <c r="D138" s="260" t="s">
        <v>776</v>
      </c>
      <c r="E138" s="207">
        <v>83891704</v>
      </c>
      <c r="F138" s="205" t="s">
        <v>54</v>
      </c>
      <c r="G138" s="207">
        <v>42610400</v>
      </c>
      <c r="H138" s="205" t="s">
        <v>54</v>
      </c>
    </row>
    <row r="139" spans="1:8" s="175" customFormat="1" ht="16.5" customHeight="1">
      <c r="A139" s="261" t="s">
        <v>326</v>
      </c>
      <c r="B139" s="256" t="s">
        <v>336</v>
      </c>
      <c r="C139" s="211" t="s">
        <v>15</v>
      </c>
      <c r="D139" s="257" t="s">
        <v>801</v>
      </c>
      <c r="E139" s="208">
        <v>71104514</v>
      </c>
      <c r="F139" s="206" t="s">
        <v>54</v>
      </c>
      <c r="G139" s="208">
        <v>36208300</v>
      </c>
      <c r="H139" s="206" t="s">
        <v>54</v>
      </c>
    </row>
    <row r="140" spans="1:8" s="175" customFormat="1" ht="38.25">
      <c r="A140" s="261" t="s">
        <v>328</v>
      </c>
      <c r="B140" s="259" t="s">
        <v>337</v>
      </c>
      <c r="C140" s="211" t="s">
        <v>15</v>
      </c>
      <c r="D140" s="257" t="s">
        <v>820</v>
      </c>
      <c r="E140" s="208">
        <v>11722061</v>
      </c>
      <c r="F140" s="206" t="s">
        <v>54</v>
      </c>
      <c r="G140" s="207">
        <v>5863400</v>
      </c>
      <c r="H140" s="206" t="s">
        <v>54</v>
      </c>
    </row>
    <row r="141" spans="1:8" s="175" customFormat="1" ht="15.75">
      <c r="A141" s="261" t="s">
        <v>332</v>
      </c>
      <c r="B141" s="259" t="s">
        <v>338</v>
      </c>
      <c r="C141" s="211" t="s">
        <v>15</v>
      </c>
      <c r="D141" s="257" t="s">
        <v>776</v>
      </c>
      <c r="E141" s="208">
        <v>1065129</v>
      </c>
      <c r="F141" s="206" t="s">
        <v>54</v>
      </c>
      <c r="G141" s="207">
        <v>538700</v>
      </c>
      <c r="H141" s="206" t="s">
        <v>54</v>
      </c>
    </row>
    <row r="142" spans="1:8" s="175" customFormat="1" ht="15.75">
      <c r="A142" s="255" t="s">
        <v>339</v>
      </c>
      <c r="B142" s="259" t="s">
        <v>340</v>
      </c>
      <c r="C142" s="211" t="s">
        <v>15</v>
      </c>
      <c r="D142" s="260" t="s">
        <v>179</v>
      </c>
      <c r="E142" s="208">
        <v>346496322.65</v>
      </c>
      <c r="F142" s="206" t="s">
        <v>54</v>
      </c>
      <c r="G142" s="207">
        <v>150454622.85</v>
      </c>
      <c r="H142" s="206" t="s">
        <v>54</v>
      </c>
    </row>
    <row r="143" spans="1:8" s="175" customFormat="1" ht="27">
      <c r="A143" s="262" t="s">
        <v>341</v>
      </c>
      <c r="B143" s="259" t="s">
        <v>342</v>
      </c>
      <c r="C143" s="211" t="s">
        <v>15</v>
      </c>
      <c r="D143" s="260" t="s">
        <v>179</v>
      </c>
      <c r="E143" s="207">
        <v>117679964.07</v>
      </c>
      <c r="F143" s="206" t="s">
        <v>54</v>
      </c>
      <c r="G143" s="207">
        <v>50452926.54</v>
      </c>
      <c r="H143" s="206" t="s">
        <v>54</v>
      </c>
    </row>
    <row r="144" spans="1:8" s="175" customFormat="1" ht="15" customHeight="1">
      <c r="A144" s="261" t="s">
        <v>343</v>
      </c>
      <c r="B144" s="256" t="s">
        <v>344</v>
      </c>
      <c r="C144" s="211" t="s">
        <v>15</v>
      </c>
      <c r="D144" s="257" t="s">
        <v>189</v>
      </c>
      <c r="E144" s="208">
        <v>42433488.49</v>
      </c>
      <c r="F144" s="206" t="s">
        <v>54</v>
      </c>
      <c r="G144" s="208">
        <v>19001671.32</v>
      </c>
      <c r="H144" s="206" t="s">
        <v>54</v>
      </c>
    </row>
    <row r="145" spans="1:8" s="175" customFormat="1" ht="24.75" customHeight="1">
      <c r="A145" s="261" t="s">
        <v>345</v>
      </c>
      <c r="B145" s="259" t="s">
        <v>346</v>
      </c>
      <c r="C145" s="211" t="s">
        <v>15</v>
      </c>
      <c r="D145" s="260" t="s">
        <v>194</v>
      </c>
      <c r="E145" s="208">
        <v>62427538.59</v>
      </c>
      <c r="F145" s="206" t="s">
        <v>54</v>
      </c>
      <c r="G145" s="207">
        <v>26450815.4</v>
      </c>
      <c r="H145" s="206" t="s">
        <v>54</v>
      </c>
    </row>
    <row r="146" spans="1:8" s="175" customFormat="1" ht="25.5">
      <c r="A146" s="261" t="s">
        <v>347</v>
      </c>
      <c r="B146" s="259" t="s">
        <v>348</v>
      </c>
      <c r="C146" s="211" t="s">
        <v>15</v>
      </c>
      <c r="D146" s="260" t="s">
        <v>204</v>
      </c>
      <c r="E146" s="208">
        <v>10153283.14</v>
      </c>
      <c r="F146" s="206" t="s">
        <v>54</v>
      </c>
      <c r="G146" s="207">
        <v>3833670.53</v>
      </c>
      <c r="H146" s="206" t="s">
        <v>54</v>
      </c>
    </row>
    <row r="147" spans="1:8" s="175" customFormat="1" ht="15.75">
      <c r="A147" s="261" t="s">
        <v>349</v>
      </c>
      <c r="B147" s="259" t="s">
        <v>350</v>
      </c>
      <c r="C147" s="211" t="s">
        <v>15</v>
      </c>
      <c r="D147" s="260" t="s">
        <v>179</v>
      </c>
      <c r="E147" s="208">
        <v>2665653.85</v>
      </c>
      <c r="F147" s="206" t="s">
        <v>54</v>
      </c>
      <c r="G147" s="207">
        <v>1166769.29</v>
      </c>
      <c r="H147" s="206" t="s">
        <v>54</v>
      </c>
    </row>
    <row r="148" spans="1:8" s="175" customFormat="1" ht="27">
      <c r="A148" s="262" t="s">
        <v>314</v>
      </c>
      <c r="B148" s="259" t="s">
        <v>351</v>
      </c>
      <c r="C148" s="211" t="s">
        <v>15</v>
      </c>
      <c r="D148" s="260" t="s">
        <v>179</v>
      </c>
      <c r="E148" s="207">
        <v>174427514.23</v>
      </c>
      <c r="F148" s="206" t="s">
        <v>54</v>
      </c>
      <c r="G148" s="207">
        <v>76327059.64</v>
      </c>
      <c r="H148" s="206" t="s">
        <v>54</v>
      </c>
    </row>
    <row r="149" spans="1:8" s="175" customFormat="1" ht="15" customHeight="1">
      <c r="A149" s="261" t="s">
        <v>343</v>
      </c>
      <c r="B149" s="256" t="s">
        <v>352</v>
      </c>
      <c r="C149" s="211" t="s">
        <v>15</v>
      </c>
      <c r="D149" s="257" t="s">
        <v>189</v>
      </c>
      <c r="E149" s="208">
        <v>46614034.49</v>
      </c>
      <c r="F149" s="206" t="s">
        <v>54</v>
      </c>
      <c r="G149" s="208">
        <v>21001847.25</v>
      </c>
      <c r="H149" s="206" t="s">
        <v>54</v>
      </c>
    </row>
    <row r="150" spans="1:8" s="175" customFormat="1" ht="25.5" customHeight="1">
      <c r="A150" s="261" t="s">
        <v>345</v>
      </c>
      <c r="B150" s="259" t="s">
        <v>353</v>
      </c>
      <c r="C150" s="211" t="s">
        <v>15</v>
      </c>
      <c r="D150" s="260" t="s">
        <v>194</v>
      </c>
      <c r="E150" s="208">
        <v>87069461.73</v>
      </c>
      <c r="F150" s="206" t="s">
        <v>54</v>
      </c>
      <c r="G150" s="207">
        <v>38490398.33</v>
      </c>
      <c r="H150" s="206" t="s">
        <v>54</v>
      </c>
    </row>
    <row r="151" spans="1:8" s="175" customFormat="1" ht="26.25" customHeight="1">
      <c r="A151" s="261" t="s">
        <v>347</v>
      </c>
      <c r="B151" s="259" t="s">
        <v>354</v>
      </c>
      <c r="C151" s="211" t="s">
        <v>15</v>
      </c>
      <c r="D151" s="260" t="s">
        <v>204</v>
      </c>
      <c r="E151" s="208">
        <v>34270287.23</v>
      </c>
      <c r="F151" s="206" t="s">
        <v>54</v>
      </c>
      <c r="G151" s="207">
        <v>14001231.5</v>
      </c>
      <c r="H151" s="206" t="s">
        <v>54</v>
      </c>
    </row>
    <row r="152" spans="1:8" s="175" customFormat="1" ht="15.75">
      <c r="A152" s="261" t="s">
        <v>349</v>
      </c>
      <c r="B152" s="259" t="s">
        <v>355</v>
      </c>
      <c r="C152" s="211" t="s">
        <v>15</v>
      </c>
      <c r="D152" s="260" t="s">
        <v>179</v>
      </c>
      <c r="E152" s="208">
        <v>6473730.78</v>
      </c>
      <c r="F152" s="206" t="s">
        <v>54</v>
      </c>
      <c r="G152" s="207">
        <v>2833582.56</v>
      </c>
      <c r="H152" s="206" t="s">
        <v>54</v>
      </c>
    </row>
    <row r="153" spans="1:8" s="175" customFormat="1" ht="27">
      <c r="A153" s="262" t="s">
        <v>316</v>
      </c>
      <c r="B153" s="259" t="s">
        <v>356</v>
      </c>
      <c r="C153" s="211" t="s">
        <v>15</v>
      </c>
      <c r="D153" s="260" t="s">
        <v>179</v>
      </c>
      <c r="E153" s="207">
        <v>54388844.35</v>
      </c>
      <c r="F153" s="205" t="s">
        <v>54</v>
      </c>
      <c r="G153" s="207">
        <v>23674636.67</v>
      </c>
      <c r="H153" s="205" t="s">
        <v>54</v>
      </c>
    </row>
    <row r="154" spans="1:8" s="175" customFormat="1" ht="18.75" customHeight="1">
      <c r="A154" s="261" t="s">
        <v>343</v>
      </c>
      <c r="B154" s="256" t="s">
        <v>357</v>
      </c>
      <c r="C154" s="211" t="s">
        <v>15</v>
      </c>
      <c r="D154" s="257" t="s">
        <v>189</v>
      </c>
      <c r="E154" s="208">
        <v>23475838.07</v>
      </c>
      <c r="F154" s="206" t="s">
        <v>54</v>
      </c>
      <c r="G154" s="208">
        <v>10500923.62</v>
      </c>
      <c r="H154" s="206" t="s">
        <v>54</v>
      </c>
    </row>
    <row r="155" spans="1:8" s="175" customFormat="1" ht="24.75" customHeight="1">
      <c r="A155" s="261" t="s">
        <v>345</v>
      </c>
      <c r="B155" s="259" t="s">
        <v>358</v>
      </c>
      <c r="C155" s="211" t="s">
        <v>15</v>
      </c>
      <c r="D155" s="260" t="s">
        <v>194</v>
      </c>
      <c r="E155" s="208">
        <v>20673000.05</v>
      </c>
      <c r="F155" s="206" t="s">
        <v>54</v>
      </c>
      <c r="G155" s="207">
        <v>9006679.87</v>
      </c>
      <c r="H155" s="206" t="s">
        <v>54</v>
      </c>
    </row>
    <row r="156" spans="1:8" s="175" customFormat="1" ht="25.5">
      <c r="A156" s="261" t="s">
        <v>347</v>
      </c>
      <c r="B156" s="259" t="s">
        <v>359</v>
      </c>
      <c r="C156" s="211" t="s">
        <v>15</v>
      </c>
      <c r="D156" s="260" t="s">
        <v>204</v>
      </c>
      <c r="E156" s="208">
        <v>8716775.46</v>
      </c>
      <c r="F156" s="206" t="s">
        <v>54</v>
      </c>
      <c r="G156" s="207">
        <v>3500307.87</v>
      </c>
      <c r="H156" s="206" t="s">
        <v>54</v>
      </c>
    </row>
    <row r="157" spans="1:8" s="175" customFormat="1" ht="15.75">
      <c r="A157" s="261" t="s">
        <v>349</v>
      </c>
      <c r="B157" s="259" t="s">
        <v>360</v>
      </c>
      <c r="C157" s="211" t="s">
        <v>15</v>
      </c>
      <c r="D157" s="260" t="s">
        <v>179</v>
      </c>
      <c r="E157" s="208">
        <v>1523230.77</v>
      </c>
      <c r="F157" s="206" t="s">
        <v>54</v>
      </c>
      <c r="G157" s="207">
        <v>666725.31</v>
      </c>
      <c r="H157" s="206" t="s">
        <v>54</v>
      </c>
    </row>
    <row r="158" spans="1:8" s="175" customFormat="1" ht="42.75" customHeight="1">
      <c r="A158" s="253" t="s">
        <v>296</v>
      </c>
      <c r="B158" s="254" t="s">
        <v>361</v>
      </c>
      <c r="C158" s="211" t="s">
        <v>15</v>
      </c>
      <c r="D158" s="234" t="s">
        <v>16</v>
      </c>
      <c r="E158" s="207">
        <v>204655585.47</v>
      </c>
      <c r="F158" s="205" t="s">
        <v>54</v>
      </c>
      <c r="G158" s="207">
        <v>92201964.39</v>
      </c>
      <c r="H158" s="205" t="s">
        <v>54</v>
      </c>
    </row>
    <row r="159" spans="1:8" s="175" customFormat="1" ht="15.75">
      <c r="A159" s="255" t="s">
        <v>322</v>
      </c>
      <c r="B159" s="256" t="s">
        <v>362</v>
      </c>
      <c r="C159" s="211" t="s">
        <v>15</v>
      </c>
      <c r="D159" s="257" t="s">
        <v>776</v>
      </c>
      <c r="E159" s="208">
        <v>99567556.89</v>
      </c>
      <c r="F159" s="206" t="s">
        <v>54</v>
      </c>
      <c r="G159" s="208">
        <v>49543794.6</v>
      </c>
      <c r="H159" s="206" t="s">
        <v>54</v>
      </c>
    </row>
    <row r="160" spans="1:8" s="175" customFormat="1" ht="67.5">
      <c r="A160" s="258" t="s">
        <v>363</v>
      </c>
      <c r="B160" s="259" t="s">
        <v>364</v>
      </c>
      <c r="C160" s="211" t="s">
        <v>15</v>
      </c>
      <c r="D160" s="260" t="s">
        <v>776</v>
      </c>
      <c r="E160" s="207">
        <v>74232262.28</v>
      </c>
      <c r="F160" s="205" t="s">
        <v>54</v>
      </c>
      <c r="G160" s="207">
        <v>36675453.8</v>
      </c>
      <c r="H160" s="205" t="s">
        <v>54</v>
      </c>
    </row>
    <row r="161" spans="1:8" s="175" customFormat="1" ht="21" customHeight="1">
      <c r="A161" s="261" t="s">
        <v>326</v>
      </c>
      <c r="B161" s="256" t="s">
        <v>365</v>
      </c>
      <c r="C161" s="211" t="s">
        <v>15</v>
      </c>
      <c r="D161" s="257" t="s">
        <v>801</v>
      </c>
      <c r="E161" s="208">
        <v>6431796.98</v>
      </c>
      <c r="F161" s="206" t="s">
        <v>54</v>
      </c>
      <c r="G161" s="208">
        <v>2774685.4</v>
      </c>
      <c r="H161" s="206" t="s">
        <v>54</v>
      </c>
    </row>
    <row r="162" spans="1:8" s="175" customFormat="1" ht="38.25">
      <c r="A162" s="261" t="s">
        <v>328</v>
      </c>
      <c r="B162" s="259" t="s">
        <v>366</v>
      </c>
      <c r="C162" s="211" t="s">
        <v>15</v>
      </c>
      <c r="D162" s="257" t="s">
        <v>820</v>
      </c>
      <c r="E162" s="208">
        <v>51507683.08</v>
      </c>
      <c r="F162" s="206" t="s">
        <v>54</v>
      </c>
      <c r="G162" s="207">
        <v>25896620.8</v>
      </c>
      <c r="H162" s="206" t="s">
        <v>54</v>
      </c>
    </row>
    <row r="163" spans="1:8" s="175" customFormat="1" ht="23.25" customHeight="1">
      <c r="A163" s="261" t="s">
        <v>330</v>
      </c>
      <c r="B163" s="259" t="s">
        <v>367</v>
      </c>
      <c r="C163" s="211" t="s">
        <v>15</v>
      </c>
      <c r="D163" s="257" t="s">
        <v>776</v>
      </c>
      <c r="E163" s="208">
        <v>15846608.02</v>
      </c>
      <c r="F163" s="206" t="s">
        <v>54</v>
      </c>
      <c r="G163" s="207">
        <v>7775533.6</v>
      </c>
      <c r="H163" s="206" t="s">
        <v>54</v>
      </c>
    </row>
    <row r="164" spans="1:8" s="175" customFormat="1" ht="15.75">
      <c r="A164" s="261" t="s">
        <v>332</v>
      </c>
      <c r="B164" s="259" t="s">
        <v>368</v>
      </c>
      <c r="C164" s="211" t="s">
        <v>15</v>
      </c>
      <c r="D164" s="257" t="s">
        <v>776</v>
      </c>
      <c r="E164" s="208">
        <v>446174.2</v>
      </c>
      <c r="F164" s="206" t="s">
        <v>54</v>
      </c>
      <c r="G164" s="207">
        <v>228614</v>
      </c>
      <c r="H164" s="206" t="s">
        <v>54</v>
      </c>
    </row>
    <row r="165" spans="1:8" s="175" customFormat="1" ht="40.5">
      <c r="A165" s="262" t="s">
        <v>369</v>
      </c>
      <c r="B165" s="259" t="s">
        <v>370</v>
      </c>
      <c r="C165" s="211" t="s">
        <v>15</v>
      </c>
      <c r="D165" s="260" t="s">
        <v>776</v>
      </c>
      <c r="E165" s="207">
        <v>25335294.61</v>
      </c>
      <c r="F165" s="205" t="s">
        <v>54</v>
      </c>
      <c r="G165" s="207">
        <v>12868340.8</v>
      </c>
      <c r="H165" s="205" t="s">
        <v>54</v>
      </c>
    </row>
    <row r="166" spans="1:8" s="175" customFormat="1" ht="25.5" customHeight="1">
      <c r="A166" s="261" t="s">
        <v>326</v>
      </c>
      <c r="B166" s="256" t="s">
        <v>371</v>
      </c>
      <c r="C166" s="211" t="s">
        <v>15</v>
      </c>
      <c r="D166" s="257" t="s">
        <v>801</v>
      </c>
      <c r="E166" s="208">
        <v>21473563.23</v>
      </c>
      <c r="F166" s="206" t="s">
        <v>54</v>
      </c>
      <c r="G166" s="208">
        <v>10934906.6</v>
      </c>
      <c r="H166" s="206" t="s">
        <v>54</v>
      </c>
    </row>
    <row r="167" spans="1:8" s="175" customFormat="1" ht="38.25">
      <c r="A167" s="261" t="s">
        <v>328</v>
      </c>
      <c r="B167" s="259" t="s">
        <v>372</v>
      </c>
      <c r="C167" s="211" t="s">
        <v>15</v>
      </c>
      <c r="D167" s="257" t="s">
        <v>820</v>
      </c>
      <c r="E167" s="208">
        <v>3540062.42</v>
      </c>
      <c r="F167" s="206" t="s">
        <v>54</v>
      </c>
      <c r="G167" s="207">
        <v>1770746.8</v>
      </c>
      <c r="H167" s="206" t="s">
        <v>54</v>
      </c>
    </row>
    <row r="168" spans="1:8" s="175" customFormat="1" ht="15.75">
      <c r="A168" s="261" t="s">
        <v>332</v>
      </c>
      <c r="B168" s="259" t="s">
        <v>373</v>
      </c>
      <c r="C168" s="211" t="s">
        <v>15</v>
      </c>
      <c r="D168" s="257" t="s">
        <v>776</v>
      </c>
      <c r="E168" s="208">
        <v>321668.96</v>
      </c>
      <c r="F168" s="206" t="s">
        <v>54</v>
      </c>
      <c r="G168" s="207">
        <v>162687.4</v>
      </c>
      <c r="H168" s="206" t="s">
        <v>54</v>
      </c>
    </row>
    <row r="169" spans="1:8" s="175" customFormat="1" ht="15.75">
      <c r="A169" s="255" t="s">
        <v>339</v>
      </c>
      <c r="B169" s="259" t="s">
        <v>374</v>
      </c>
      <c r="C169" s="211" t="s">
        <v>15</v>
      </c>
      <c r="D169" s="260" t="s">
        <v>179</v>
      </c>
      <c r="E169" s="208">
        <v>105088028.58</v>
      </c>
      <c r="F169" s="206" t="s">
        <v>54</v>
      </c>
      <c r="G169" s="207">
        <v>42658169.79</v>
      </c>
      <c r="H169" s="206" t="s">
        <v>54</v>
      </c>
    </row>
    <row r="170" spans="1:8" s="175" customFormat="1" ht="40.5">
      <c r="A170" s="262" t="s">
        <v>375</v>
      </c>
      <c r="B170" s="259" t="s">
        <v>376</v>
      </c>
      <c r="C170" s="211" t="s">
        <v>15</v>
      </c>
      <c r="D170" s="260" t="s">
        <v>179</v>
      </c>
      <c r="E170" s="207">
        <v>35769758.77</v>
      </c>
      <c r="F170" s="206" t="s">
        <v>54</v>
      </c>
      <c r="G170" s="207">
        <v>14302301.62</v>
      </c>
      <c r="H170" s="206" t="s">
        <v>54</v>
      </c>
    </row>
    <row r="171" spans="1:8" s="175" customFormat="1" ht="24.75" customHeight="1">
      <c r="A171" s="261" t="s">
        <v>343</v>
      </c>
      <c r="B171" s="256" t="s">
        <v>377</v>
      </c>
      <c r="C171" s="211" t="s">
        <v>15</v>
      </c>
      <c r="D171" s="257" t="s">
        <v>189</v>
      </c>
      <c r="E171" s="208">
        <v>12811421.32</v>
      </c>
      <c r="F171" s="206" t="s">
        <v>54</v>
      </c>
      <c r="G171" s="208">
        <v>5373672.65</v>
      </c>
      <c r="H171" s="206" t="s">
        <v>54</v>
      </c>
    </row>
    <row r="172" spans="1:8" s="175" customFormat="1" ht="25.5">
      <c r="A172" s="261" t="s">
        <v>345</v>
      </c>
      <c r="B172" s="259" t="s">
        <v>378</v>
      </c>
      <c r="C172" s="211" t="s">
        <v>15</v>
      </c>
      <c r="D172" s="260" t="s">
        <v>194</v>
      </c>
      <c r="E172" s="208">
        <v>19088071.89</v>
      </c>
      <c r="F172" s="206" t="s">
        <v>54</v>
      </c>
      <c r="G172" s="207">
        <v>7514504.59</v>
      </c>
      <c r="H172" s="206" t="s">
        <v>54</v>
      </c>
    </row>
    <row r="173" spans="1:8" s="175" customFormat="1" ht="25.5">
      <c r="A173" s="261" t="s">
        <v>347</v>
      </c>
      <c r="B173" s="259" t="s">
        <v>379</v>
      </c>
      <c r="C173" s="211" t="s">
        <v>15</v>
      </c>
      <c r="D173" s="260" t="s">
        <v>204</v>
      </c>
      <c r="E173" s="208">
        <v>3065451.35</v>
      </c>
      <c r="F173" s="206" t="s">
        <v>54</v>
      </c>
      <c r="G173" s="207">
        <v>1084162.03</v>
      </c>
      <c r="H173" s="206" t="s">
        <v>54</v>
      </c>
    </row>
    <row r="174" spans="1:8" s="175" customFormat="1" ht="15.75">
      <c r="A174" s="261" t="s">
        <v>349</v>
      </c>
      <c r="B174" s="259" t="s">
        <v>380</v>
      </c>
      <c r="C174" s="211" t="s">
        <v>15</v>
      </c>
      <c r="D174" s="260" t="s">
        <v>179</v>
      </c>
      <c r="E174" s="208">
        <v>804814.21</v>
      </c>
      <c r="F174" s="206" t="s">
        <v>54</v>
      </c>
      <c r="G174" s="207">
        <v>329962.35</v>
      </c>
      <c r="H174" s="206" t="s">
        <v>54</v>
      </c>
    </row>
    <row r="175" spans="1:8" s="175" customFormat="1" ht="27">
      <c r="A175" s="262" t="s">
        <v>314</v>
      </c>
      <c r="B175" s="259" t="s">
        <v>381</v>
      </c>
      <c r="C175" s="211" t="s">
        <v>15</v>
      </c>
      <c r="D175" s="260" t="s">
        <v>179</v>
      </c>
      <c r="E175" s="207">
        <v>52861228.3</v>
      </c>
      <c r="F175" s="206" t="s">
        <v>54</v>
      </c>
      <c r="G175" s="207">
        <v>21636047.31</v>
      </c>
      <c r="H175" s="206" t="s">
        <v>54</v>
      </c>
    </row>
    <row r="176" spans="1:8" s="175" customFormat="1" ht="24.75" customHeight="1">
      <c r="A176" s="261" t="s">
        <v>343</v>
      </c>
      <c r="B176" s="256" t="s">
        <v>382</v>
      </c>
      <c r="C176" s="211" t="s">
        <v>15</v>
      </c>
      <c r="D176" s="257" t="s">
        <v>189</v>
      </c>
      <c r="E176" s="208">
        <v>14073572.98</v>
      </c>
      <c r="F176" s="206" t="s">
        <v>54</v>
      </c>
      <c r="G176" s="208">
        <v>5939322.4</v>
      </c>
      <c r="H176" s="206" t="s">
        <v>54</v>
      </c>
    </row>
    <row r="177" spans="1:8" s="175" customFormat="1" ht="25.5">
      <c r="A177" s="261" t="s">
        <v>345</v>
      </c>
      <c r="B177" s="259" t="s">
        <v>383</v>
      </c>
      <c r="C177" s="211" t="s">
        <v>15</v>
      </c>
      <c r="D177" s="260" t="s">
        <v>194</v>
      </c>
      <c r="E177" s="208">
        <v>26486267.09</v>
      </c>
      <c r="F177" s="206" t="s">
        <v>54</v>
      </c>
      <c r="G177" s="207">
        <v>10935839.49</v>
      </c>
      <c r="H177" s="206" t="s">
        <v>54</v>
      </c>
    </row>
    <row r="178" spans="1:8" s="175" customFormat="1" ht="25.5">
      <c r="A178" s="261" t="s">
        <v>347</v>
      </c>
      <c r="B178" s="259" t="s">
        <v>384</v>
      </c>
      <c r="C178" s="211" t="s">
        <v>15</v>
      </c>
      <c r="D178" s="260" t="s">
        <v>204</v>
      </c>
      <c r="E178" s="208">
        <v>10346839.43</v>
      </c>
      <c r="F178" s="206" t="s">
        <v>54</v>
      </c>
      <c r="G178" s="207">
        <v>3959548.27</v>
      </c>
      <c r="H178" s="206" t="s">
        <v>54</v>
      </c>
    </row>
    <row r="179" spans="1:8" s="175" customFormat="1" ht="15.75">
      <c r="A179" s="261" t="s">
        <v>349</v>
      </c>
      <c r="B179" s="259" t="s">
        <v>385</v>
      </c>
      <c r="C179" s="211" t="s">
        <v>15</v>
      </c>
      <c r="D179" s="260" t="s">
        <v>179</v>
      </c>
      <c r="E179" s="208">
        <v>1954548.8</v>
      </c>
      <c r="F179" s="206" t="s">
        <v>54</v>
      </c>
      <c r="G179" s="207">
        <v>801337.15</v>
      </c>
      <c r="H179" s="206" t="s">
        <v>54</v>
      </c>
    </row>
    <row r="180" spans="1:8" s="175" customFormat="1" ht="27">
      <c r="A180" s="262" t="s">
        <v>316</v>
      </c>
      <c r="B180" s="259" t="s">
        <v>386</v>
      </c>
      <c r="C180" s="211" t="s">
        <v>15</v>
      </c>
      <c r="D180" s="260" t="s">
        <v>179</v>
      </c>
      <c r="E180" s="207">
        <v>16457041.51</v>
      </c>
      <c r="F180" s="205" t="s">
        <v>54</v>
      </c>
      <c r="G180" s="207">
        <v>6719820.86</v>
      </c>
      <c r="H180" s="205" t="s">
        <v>54</v>
      </c>
    </row>
    <row r="181" spans="1:8" s="175" customFormat="1" ht="23.25" customHeight="1">
      <c r="A181" s="261" t="s">
        <v>343</v>
      </c>
      <c r="B181" s="256" t="s">
        <v>387</v>
      </c>
      <c r="C181" s="211" t="s">
        <v>15</v>
      </c>
      <c r="D181" s="257" t="s">
        <v>189</v>
      </c>
      <c r="E181" s="208">
        <v>7087773.7</v>
      </c>
      <c r="F181" s="206" t="s">
        <v>54</v>
      </c>
      <c r="G181" s="208">
        <v>2969661.2</v>
      </c>
      <c r="H181" s="206" t="s">
        <v>54</v>
      </c>
    </row>
    <row r="182" spans="1:8" s="175" customFormat="1" ht="25.5">
      <c r="A182" s="261" t="s">
        <v>345</v>
      </c>
      <c r="B182" s="259" t="s">
        <v>388</v>
      </c>
      <c r="C182" s="211" t="s">
        <v>15</v>
      </c>
      <c r="D182" s="260" t="s">
        <v>194</v>
      </c>
      <c r="E182" s="208">
        <v>6277619.85</v>
      </c>
      <c r="F182" s="206" t="s">
        <v>54</v>
      </c>
      <c r="G182" s="207">
        <v>2571722.68</v>
      </c>
      <c r="H182" s="206" t="s">
        <v>54</v>
      </c>
    </row>
    <row r="183" spans="1:8" s="175" customFormat="1" ht="25.5">
      <c r="A183" s="261" t="s">
        <v>347</v>
      </c>
      <c r="B183" s="259" t="s">
        <v>389</v>
      </c>
      <c r="C183" s="211" t="s">
        <v>15</v>
      </c>
      <c r="D183" s="260" t="s">
        <v>204</v>
      </c>
      <c r="E183" s="208">
        <v>2631754.13</v>
      </c>
      <c r="F183" s="206" t="s">
        <v>54</v>
      </c>
      <c r="G183" s="207">
        <v>989887.06</v>
      </c>
      <c r="H183" s="206" t="s">
        <v>54</v>
      </c>
    </row>
    <row r="184" spans="1:8" s="175" customFormat="1" ht="15.75">
      <c r="A184" s="261" t="s">
        <v>349</v>
      </c>
      <c r="B184" s="259" t="s">
        <v>390</v>
      </c>
      <c r="C184" s="211" t="s">
        <v>15</v>
      </c>
      <c r="D184" s="260" t="s">
        <v>179</v>
      </c>
      <c r="E184" s="208">
        <v>459893.83</v>
      </c>
      <c r="F184" s="206" t="s">
        <v>54</v>
      </c>
      <c r="G184" s="207">
        <v>188549.92</v>
      </c>
      <c r="H184" s="206" t="s">
        <v>54</v>
      </c>
    </row>
    <row r="185" spans="1:8" s="175" customFormat="1" ht="38.25">
      <c r="A185" s="250" t="s">
        <v>308</v>
      </c>
      <c r="B185" s="210" t="s">
        <v>391</v>
      </c>
      <c r="C185" s="211" t="s">
        <v>15</v>
      </c>
      <c r="D185" s="229" t="s">
        <v>16</v>
      </c>
      <c r="E185" s="208">
        <v>212614548.96</v>
      </c>
      <c r="F185" s="206" t="s">
        <v>54</v>
      </c>
      <c r="G185" s="204" t="s">
        <v>54</v>
      </c>
      <c r="H185" s="204" t="s">
        <v>54</v>
      </c>
    </row>
    <row r="186" spans="1:8" s="175" customFormat="1" ht="15.75">
      <c r="A186" s="263" t="s">
        <v>392</v>
      </c>
      <c r="B186" s="264" t="s">
        <v>393</v>
      </c>
      <c r="C186" s="265" t="s">
        <v>15</v>
      </c>
      <c r="D186" s="266" t="s">
        <v>16</v>
      </c>
      <c r="E186" s="208">
        <v>155390256.58</v>
      </c>
      <c r="F186" s="206" t="s">
        <v>54</v>
      </c>
      <c r="G186" s="203" t="s">
        <v>54</v>
      </c>
      <c r="H186" s="203" t="s">
        <v>54</v>
      </c>
    </row>
    <row r="187" spans="1:8" s="175" customFormat="1" ht="15.75">
      <c r="A187" s="263" t="s">
        <v>394</v>
      </c>
      <c r="B187" s="247" t="s">
        <v>395</v>
      </c>
      <c r="C187" s="267" t="s">
        <v>15</v>
      </c>
      <c r="D187" s="248" t="s">
        <v>16</v>
      </c>
      <c r="E187" s="208">
        <v>75503143.77</v>
      </c>
      <c r="F187" s="206" t="s">
        <v>54</v>
      </c>
      <c r="G187" s="204" t="s">
        <v>54</v>
      </c>
      <c r="H187" s="204" t="s">
        <v>54</v>
      </c>
    </row>
    <row r="188" spans="1:8" s="175" customFormat="1" ht="27.75" customHeight="1">
      <c r="A188" s="252" t="s">
        <v>310</v>
      </c>
      <c r="B188" s="247" t="s">
        <v>396</v>
      </c>
      <c r="C188" s="211" t="s">
        <v>15</v>
      </c>
      <c r="D188" s="221" t="s">
        <v>16</v>
      </c>
      <c r="E188" s="208">
        <v>51100142.15</v>
      </c>
      <c r="F188" s="206" t="s">
        <v>54</v>
      </c>
      <c r="G188" s="204" t="s">
        <v>54</v>
      </c>
      <c r="H188" s="204" t="s">
        <v>54</v>
      </c>
    </row>
    <row r="189" spans="1:8" s="175" customFormat="1" ht="15.75">
      <c r="A189" s="263" t="s">
        <v>394</v>
      </c>
      <c r="B189" s="247" t="s">
        <v>397</v>
      </c>
      <c r="C189" s="267" t="s">
        <v>15</v>
      </c>
      <c r="D189" s="248" t="s">
        <v>16</v>
      </c>
      <c r="E189" s="208">
        <v>39247421</v>
      </c>
      <c r="F189" s="206" t="s">
        <v>54</v>
      </c>
      <c r="G189" s="204" t="s">
        <v>54</v>
      </c>
      <c r="H189" s="204" t="s">
        <v>54</v>
      </c>
    </row>
    <row r="190" spans="1:8" s="175" customFormat="1" ht="15.75">
      <c r="A190" s="263" t="s">
        <v>394</v>
      </c>
      <c r="B190" s="247" t="s">
        <v>398</v>
      </c>
      <c r="C190" s="267" t="s">
        <v>15</v>
      </c>
      <c r="D190" s="248" t="s">
        <v>16</v>
      </c>
      <c r="E190" s="208">
        <v>22920337</v>
      </c>
      <c r="F190" s="206" t="s">
        <v>54</v>
      </c>
      <c r="G190" s="204" t="s">
        <v>54</v>
      </c>
      <c r="H190" s="204" t="s">
        <v>54</v>
      </c>
    </row>
    <row r="191" spans="1:8" s="175" customFormat="1" ht="15.75">
      <c r="A191" s="263" t="s">
        <v>394</v>
      </c>
      <c r="B191" s="264" t="s">
        <v>399</v>
      </c>
      <c r="C191" s="265" t="s">
        <v>15</v>
      </c>
      <c r="D191" s="266" t="s">
        <v>16</v>
      </c>
      <c r="E191" s="208">
        <v>467023.52</v>
      </c>
      <c r="F191" s="206" t="s">
        <v>54</v>
      </c>
      <c r="G191" s="204" t="s">
        <v>54</v>
      </c>
      <c r="H191" s="204" t="s">
        <v>54</v>
      </c>
    </row>
    <row r="192" spans="1:8" s="175" customFormat="1" ht="15.75">
      <c r="A192" s="263" t="s">
        <v>394</v>
      </c>
      <c r="B192" s="264" t="s">
        <v>400</v>
      </c>
      <c r="C192" s="265" t="s">
        <v>15</v>
      </c>
      <c r="D192" s="266" t="s">
        <v>16</v>
      </c>
      <c r="E192" s="208">
        <v>67826763.2</v>
      </c>
      <c r="F192" s="206" t="s">
        <v>54</v>
      </c>
      <c r="G192" s="204" t="s">
        <v>54</v>
      </c>
      <c r="H192" s="204" t="s">
        <v>54</v>
      </c>
    </row>
    <row r="193" spans="1:8" s="175" customFormat="1" ht="15.75">
      <c r="A193" s="252" t="s">
        <v>312</v>
      </c>
      <c r="B193" s="217" t="s">
        <v>401</v>
      </c>
      <c r="C193" s="211" t="s">
        <v>15</v>
      </c>
      <c r="D193" s="233" t="s">
        <v>16</v>
      </c>
      <c r="E193" s="208">
        <v>24809040.95</v>
      </c>
      <c r="F193" s="206" t="s">
        <v>54</v>
      </c>
      <c r="G193" s="204" t="s">
        <v>54</v>
      </c>
      <c r="H193" s="204" t="s">
        <v>54</v>
      </c>
    </row>
    <row r="194" spans="1:8" s="175" customFormat="1" ht="15.75">
      <c r="A194" s="263" t="s">
        <v>394</v>
      </c>
      <c r="B194" s="264" t="s">
        <v>402</v>
      </c>
      <c r="C194" s="265" t="s">
        <v>15</v>
      </c>
      <c r="D194" s="266" t="s">
        <v>16</v>
      </c>
      <c r="E194" s="208">
        <v>18871237.83</v>
      </c>
      <c r="F194" s="206" t="s">
        <v>54</v>
      </c>
      <c r="G194" s="204" t="s">
        <v>54</v>
      </c>
      <c r="H194" s="204" t="s">
        <v>54</v>
      </c>
    </row>
    <row r="195" spans="1:8" s="175" customFormat="1" ht="27">
      <c r="A195" s="252" t="s">
        <v>314</v>
      </c>
      <c r="B195" s="217" t="s">
        <v>403</v>
      </c>
      <c r="C195" s="211" t="s">
        <v>15</v>
      </c>
      <c r="D195" s="233" t="s">
        <v>16</v>
      </c>
      <c r="E195" s="208">
        <v>39649288.47</v>
      </c>
      <c r="F195" s="206" t="s">
        <v>54</v>
      </c>
      <c r="G195" s="204" t="s">
        <v>54</v>
      </c>
      <c r="H195" s="204" t="s">
        <v>54</v>
      </c>
    </row>
    <row r="196" spans="1:8" s="175" customFormat="1" ht="15.75">
      <c r="A196" s="263" t="s">
        <v>394</v>
      </c>
      <c r="B196" s="264" t="s">
        <v>404</v>
      </c>
      <c r="C196" s="265" t="s">
        <v>15</v>
      </c>
      <c r="D196" s="266" t="s">
        <v>16</v>
      </c>
      <c r="E196" s="208">
        <v>30137212.81</v>
      </c>
      <c r="F196" s="206" t="s">
        <v>54</v>
      </c>
      <c r="G196" s="204" t="s">
        <v>54</v>
      </c>
      <c r="H196" s="204" t="s">
        <v>54</v>
      </c>
    </row>
    <row r="197" spans="1:8" s="175" customFormat="1" ht="27">
      <c r="A197" s="252" t="s">
        <v>316</v>
      </c>
      <c r="B197" s="217" t="s">
        <v>405</v>
      </c>
      <c r="C197" s="211" t="s">
        <v>15</v>
      </c>
      <c r="D197" s="233" t="s">
        <v>16</v>
      </c>
      <c r="E197" s="208">
        <v>12679289.75</v>
      </c>
      <c r="F197" s="206" t="s">
        <v>54</v>
      </c>
      <c r="G197" s="204" t="s">
        <v>54</v>
      </c>
      <c r="H197" s="204" t="s">
        <v>54</v>
      </c>
    </row>
    <row r="198" spans="1:8" s="175" customFormat="1" ht="15.75">
      <c r="A198" s="263" t="s">
        <v>394</v>
      </c>
      <c r="B198" s="264" t="s">
        <v>406</v>
      </c>
      <c r="C198" s="265" t="s">
        <v>15</v>
      </c>
      <c r="D198" s="266" t="s">
        <v>16</v>
      </c>
      <c r="E198" s="208">
        <v>9641159.8</v>
      </c>
      <c r="F198" s="206" t="s">
        <v>54</v>
      </c>
      <c r="G198" s="204" t="s">
        <v>54</v>
      </c>
      <c r="H198" s="204" t="s">
        <v>54</v>
      </c>
    </row>
    <row r="199" spans="1:8" s="175" customFormat="1" ht="15.75">
      <c r="A199" s="252" t="s">
        <v>318</v>
      </c>
      <c r="B199" s="217" t="s">
        <v>407</v>
      </c>
      <c r="C199" s="211" t="s">
        <v>15</v>
      </c>
      <c r="D199" s="233" t="s">
        <v>16</v>
      </c>
      <c r="E199" s="208">
        <v>-619470.26</v>
      </c>
      <c r="F199" s="206" t="s">
        <v>54</v>
      </c>
      <c r="G199" s="204" t="s">
        <v>54</v>
      </c>
      <c r="H199" s="204" t="s">
        <v>54</v>
      </c>
    </row>
    <row r="200" spans="1:8" s="175" customFormat="1" ht="15.75">
      <c r="A200" s="263" t="s">
        <v>394</v>
      </c>
      <c r="B200" s="264" t="s">
        <v>408</v>
      </c>
      <c r="C200" s="265" t="s">
        <v>15</v>
      </c>
      <c r="D200" s="266" t="s">
        <v>16</v>
      </c>
      <c r="E200" s="208">
        <v>-619470.26</v>
      </c>
      <c r="F200" s="206" t="s">
        <v>54</v>
      </c>
      <c r="G200" s="204" t="s">
        <v>54</v>
      </c>
      <c r="H200" s="204" t="s">
        <v>54</v>
      </c>
    </row>
    <row r="201" spans="1:8" ht="12.75">
      <c r="A201" s="186"/>
      <c r="B201" s="187"/>
      <c r="C201" s="188"/>
      <c r="D201" s="189"/>
      <c r="E201" s="190"/>
      <c r="F201" s="190"/>
      <c r="G201" s="190"/>
      <c r="H201" s="190"/>
    </row>
    <row r="202" spans="1:8" ht="12.75">
      <c r="A202" s="186"/>
      <c r="B202" s="187"/>
      <c r="C202" s="188"/>
      <c r="D202" s="189"/>
      <c r="E202" s="190"/>
      <c r="F202" s="190"/>
      <c r="G202" s="190"/>
      <c r="H202" s="190"/>
    </row>
  </sheetData>
  <sheetProtection/>
  <mergeCells count="10">
    <mergeCell ref="G10:H10"/>
    <mergeCell ref="G9:H9"/>
    <mergeCell ref="E10:F10"/>
    <mergeCell ref="A1:F1"/>
    <mergeCell ref="A4:F4"/>
    <mergeCell ref="B5:F5"/>
    <mergeCell ref="A9:A11"/>
    <mergeCell ref="B9:B11"/>
    <mergeCell ref="D9:D11"/>
    <mergeCell ref="E9:F9"/>
  </mergeCells>
  <printOptions horizontalCentered="1"/>
  <pageMargins left="0.5905511811023623" right="0.5905511811023623" top="0.984251968503937" bottom="0.7874015748031497" header="0.15748031496062992" footer="0.15748031496062992"/>
  <pageSetup firstPageNumber="1" useFirstPageNumber="1" fitToHeight="31" fitToWidth="1" horizontalDpi="600" verticalDpi="600" orientation="landscape" paperSize="9" r:id="rId1"/>
  <rowBreaks count="2" manualBreakCount="2">
    <brk id="118" max="7" man="1"/>
    <brk id="177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K31"/>
  <sheetViews>
    <sheetView view="pageBreakPreview" zoomScale="60" zoomScalePageLayoutView="0" workbookViewId="0" topLeftCell="C25">
      <selection activeCell="H30" sqref="H30"/>
    </sheetView>
  </sheetViews>
  <sheetFormatPr defaultColWidth="9.00390625" defaultRowHeight="12.75"/>
  <cols>
    <col min="1" max="1" width="13.75390625" style="0" hidden="1" customWidth="1"/>
    <col min="2" max="2" width="10.75390625" style="0" hidden="1" customWidth="1"/>
    <col min="3" max="3" width="29.00390625" style="0" customWidth="1"/>
    <col min="4" max="4" width="24.25390625" style="0" customWidth="1"/>
    <col min="5" max="6" width="20.25390625" style="0" customWidth="1"/>
    <col min="7" max="9" width="21.25390625" style="0" customWidth="1"/>
    <col min="10" max="10" width="17.25390625" style="0" customWidth="1"/>
    <col min="11" max="11" width="17.25390625" style="0" hidden="1" customWidth="1"/>
  </cols>
  <sheetData>
    <row r="1" spans="1:11" ht="20.25">
      <c r="A1" s="289" t="s">
        <v>876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</row>
    <row r="2" spans="1:11" ht="47.25" customHeight="1">
      <c r="A2" s="290" t="s">
        <v>919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</row>
    <row r="3" spans="10:11" ht="16.5" thickBot="1">
      <c r="J3" s="94" t="s">
        <v>877</v>
      </c>
      <c r="K3" s="95" t="s">
        <v>878</v>
      </c>
    </row>
    <row r="4" spans="1:11" ht="48.75" thickBot="1" thickTop="1">
      <c r="A4" s="96" t="s">
        <v>879</v>
      </c>
      <c r="B4" s="97" t="s">
        <v>880</v>
      </c>
      <c r="C4" s="98" t="s">
        <v>881</v>
      </c>
      <c r="D4" s="96" t="s">
        <v>882</v>
      </c>
      <c r="E4" s="96" t="s">
        <v>883</v>
      </c>
      <c r="F4" s="96" t="s">
        <v>884</v>
      </c>
      <c r="G4" s="96" t="s">
        <v>885</v>
      </c>
      <c r="H4" s="96" t="s">
        <v>886</v>
      </c>
      <c r="I4" s="96" t="s">
        <v>887</v>
      </c>
      <c r="J4" s="96" t="s">
        <v>888</v>
      </c>
      <c r="K4" s="99" t="s">
        <v>1262</v>
      </c>
    </row>
    <row r="5" spans="1:11" ht="38.25" thickTop="1">
      <c r="A5" s="100"/>
      <c r="B5" s="100"/>
      <c r="C5" s="149" t="s">
        <v>889</v>
      </c>
      <c r="D5" s="150" t="s">
        <v>890</v>
      </c>
      <c r="E5" s="118" t="s">
        <v>891</v>
      </c>
      <c r="F5" s="118"/>
      <c r="G5" s="118"/>
      <c r="H5" s="118"/>
      <c r="I5" s="118"/>
      <c r="J5" s="119">
        <f>SUM(J6:J7)</f>
        <v>218952</v>
      </c>
      <c r="K5" s="101"/>
    </row>
    <row r="6" spans="1:11" ht="15.75">
      <c r="A6" s="100"/>
      <c r="B6" s="100"/>
      <c r="C6" s="120"/>
      <c r="D6" s="121"/>
      <c r="E6" s="122" t="s">
        <v>891</v>
      </c>
      <c r="F6" s="122" t="s">
        <v>920</v>
      </c>
      <c r="G6" s="122" t="s">
        <v>900</v>
      </c>
      <c r="H6" s="122" t="s">
        <v>901</v>
      </c>
      <c r="I6" s="122" t="s">
        <v>902</v>
      </c>
      <c r="J6" s="123">
        <v>120000</v>
      </c>
      <c r="K6" s="101"/>
    </row>
    <row r="7" spans="1:11" ht="18.75">
      <c r="A7" s="100"/>
      <c r="B7" s="100"/>
      <c r="C7" s="151"/>
      <c r="D7" s="152"/>
      <c r="E7" s="124" t="s">
        <v>891</v>
      </c>
      <c r="F7" s="124" t="s">
        <v>899</v>
      </c>
      <c r="G7" s="124" t="s">
        <v>900</v>
      </c>
      <c r="H7" s="124" t="s">
        <v>901</v>
      </c>
      <c r="I7" s="124" t="s">
        <v>902</v>
      </c>
      <c r="J7" s="125">
        <v>98952</v>
      </c>
      <c r="K7" s="104"/>
    </row>
    <row r="8" spans="1:11" ht="47.25">
      <c r="A8" s="105"/>
      <c r="B8" s="106"/>
      <c r="C8" s="153" t="s">
        <v>90</v>
      </c>
      <c r="D8" s="154" t="s">
        <v>921</v>
      </c>
      <c r="E8" s="126" t="s">
        <v>894</v>
      </c>
      <c r="F8" s="126" t="s">
        <v>1240</v>
      </c>
      <c r="G8" s="126" t="s">
        <v>1240</v>
      </c>
      <c r="H8" s="126" t="s">
        <v>1240</v>
      </c>
      <c r="I8" s="126" t="s">
        <v>1240</v>
      </c>
      <c r="J8" s="127">
        <f>SUM(J9:J15)</f>
        <v>8201362.06</v>
      </c>
      <c r="K8" s="102"/>
    </row>
    <row r="9" spans="1:11" ht="33" customHeight="1">
      <c r="A9" s="105"/>
      <c r="B9" s="106"/>
      <c r="C9" s="138"/>
      <c r="D9" s="139"/>
      <c r="E9" s="128" t="s">
        <v>894</v>
      </c>
      <c r="F9" s="128" t="s">
        <v>893</v>
      </c>
      <c r="G9" s="128" t="s">
        <v>895</v>
      </c>
      <c r="H9" s="128" t="s">
        <v>923</v>
      </c>
      <c r="I9" s="128" t="s">
        <v>896</v>
      </c>
      <c r="J9" s="129">
        <v>2586420.95</v>
      </c>
      <c r="K9" s="102"/>
    </row>
    <row r="10" spans="1:11" ht="60" customHeight="1">
      <c r="A10" s="105"/>
      <c r="B10" s="106"/>
      <c r="C10" s="140"/>
      <c r="D10" s="141"/>
      <c r="E10" s="130" t="s">
        <v>894</v>
      </c>
      <c r="F10" s="130" t="s">
        <v>903</v>
      </c>
      <c r="G10" s="130" t="s">
        <v>924</v>
      </c>
      <c r="H10" s="130" t="s">
        <v>922</v>
      </c>
      <c r="I10" s="130" t="s">
        <v>892</v>
      </c>
      <c r="J10" s="131">
        <v>130000</v>
      </c>
      <c r="K10" s="102"/>
    </row>
    <row r="11" spans="1:11" ht="60" customHeight="1">
      <c r="A11" s="105"/>
      <c r="B11" s="106"/>
      <c r="C11" s="140"/>
      <c r="D11" s="141"/>
      <c r="E11" s="130" t="s">
        <v>894</v>
      </c>
      <c r="F11" s="130" t="s">
        <v>903</v>
      </c>
      <c r="G11" s="130" t="s">
        <v>925</v>
      </c>
      <c r="H11" s="130" t="s">
        <v>922</v>
      </c>
      <c r="I11" s="130" t="s">
        <v>892</v>
      </c>
      <c r="J11" s="131">
        <v>100000</v>
      </c>
      <c r="K11" s="102"/>
    </row>
    <row r="12" spans="1:11" ht="60" customHeight="1">
      <c r="A12" s="105"/>
      <c r="B12" s="106"/>
      <c r="C12" s="140"/>
      <c r="D12" s="141"/>
      <c r="E12" s="130" t="s">
        <v>894</v>
      </c>
      <c r="F12" s="130" t="s">
        <v>903</v>
      </c>
      <c r="G12" s="130" t="s">
        <v>904</v>
      </c>
      <c r="H12" s="130" t="s">
        <v>923</v>
      </c>
      <c r="I12" s="130" t="s">
        <v>896</v>
      </c>
      <c r="J12" s="131">
        <v>2028156.39</v>
      </c>
      <c r="K12" s="102"/>
    </row>
    <row r="13" spans="1:11" ht="18.75">
      <c r="A13" s="105"/>
      <c r="B13" s="106"/>
      <c r="C13" s="140"/>
      <c r="D13" s="141"/>
      <c r="E13" s="130" t="s">
        <v>894</v>
      </c>
      <c r="F13" s="130" t="s">
        <v>903</v>
      </c>
      <c r="G13" s="130" t="s">
        <v>904</v>
      </c>
      <c r="H13" s="130" t="s">
        <v>922</v>
      </c>
      <c r="I13" s="130" t="s">
        <v>892</v>
      </c>
      <c r="J13" s="131">
        <f>1519040+95000-768657.59+92800</f>
        <v>938182.41</v>
      </c>
      <c r="K13" s="102"/>
    </row>
    <row r="14" spans="1:11" ht="18.75">
      <c r="A14" s="105"/>
      <c r="B14" s="106"/>
      <c r="C14" s="140"/>
      <c r="D14" s="141"/>
      <c r="E14" s="130" t="s">
        <v>894</v>
      </c>
      <c r="F14" s="130" t="s">
        <v>898</v>
      </c>
      <c r="G14" s="130" t="s">
        <v>926</v>
      </c>
      <c r="H14" s="130" t="s">
        <v>923</v>
      </c>
      <c r="I14" s="130" t="s">
        <v>896</v>
      </c>
      <c r="J14" s="131">
        <v>669206.14</v>
      </c>
      <c r="K14" s="102"/>
    </row>
    <row r="15" spans="1:11" ht="20.25" customHeight="1">
      <c r="A15" s="105"/>
      <c r="B15" s="106"/>
      <c r="C15" s="142"/>
      <c r="D15" s="143"/>
      <c r="E15" s="132" t="s">
        <v>894</v>
      </c>
      <c r="F15" s="132" t="s">
        <v>898</v>
      </c>
      <c r="G15" s="132" t="s">
        <v>927</v>
      </c>
      <c r="H15" s="132" t="s">
        <v>923</v>
      </c>
      <c r="I15" s="132" t="s">
        <v>896</v>
      </c>
      <c r="J15" s="133">
        <v>1749396.17</v>
      </c>
      <c r="K15" s="102"/>
    </row>
    <row r="16" spans="1:11" ht="82.5" customHeight="1">
      <c r="A16" s="105"/>
      <c r="B16" s="106"/>
      <c r="C16" s="153" t="s">
        <v>931</v>
      </c>
      <c r="D16" s="154" t="s">
        <v>905</v>
      </c>
      <c r="E16" s="134" t="s">
        <v>906</v>
      </c>
      <c r="F16" s="134" t="s">
        <v>903</v>
      </c>
      <c r="G16" s="134" t="s">
        <v>907</v>
      </c>
      <c r="H16" s="134" t="s">
        <v>901</v>
      </c>
      <c r="I16" s="134" t="s">
        <v>902</v>
      </c>
      <c r="J16" s="135">
        <v>26350</v>
      </c>
      <c r="K16" s="102"/>
    </row>
    <row r="17" spans="1:11" ht="53.25" customHeight="1">
      <c r="A17" s="105"/>
      <c r="B17" s="106"/>
      <c r="C17" s="153" t="s">
        <v>933</v>
      </c>
      <c r="D17" s="154" t="s">
        <v>905</v>
      </c>
      <c r="E17" s="126" t="s">
        <v>906</v>
      </c>
      <c r="F17" s="136" t="s">
        <v>903</v>
      </c>
      <c r="G17" s="136" t="s">
        <v>907</v>
      </c>
      <c r="H17" s="136" t="s">
        <v>901</v>
      </c>
      <c r="I17" s="136" t="s">
        <v>902</v>
      </c>
      <c r="J17" s="127">
        <v>58995.57</v>
      </c>
      <c r="K17" s="102"/>
    </row>
    <row r="18" spans="1:11" ht="75">
      <c r="A18" s="105"/>
      <c r="B18" s="106"/>
      <c r="C18" s="153" t="s">
        <v>934</v>
      </c>
      <c r="D18" s="154" t="s">
        <v>905</v>
      </c>
      <c r="E18" s="126" t="s">
        <v>906</v>
      </c>
      <c r="F18" s="126" t="s">
        <v>903</v>
      </c>
      <c r="G18" s="126" t="s">
        <v>907</v>
      </c>
      <c r="H18" s="126" t="s">
        <v>901</v>
      </c>
      <c r="I18" s="126" t="s">
        <v>902</v>
      </c>
      <c r="J18" s="127">
        <v>99855</v>
      </c>
      <c r="K18" s="102"/>
    </row>
    <row r="19" spans="1:11" ht="75">
      <c r="A19" s="105"/>
      <c r="B19" s="106"/>
      <c r="C19" s="153" t="s">
        <v>932</v>
      </c>
      <c r="D19" s="154" t="s">
        <v>905</v>
      </c>
      <c r="E19" s="126" t="s">
        <v>906</v>
      </c>
      <c r="F19" s="126" t="s">
        <v>903</v>
      </c>
      <c r="G19" s="126" t="s">
        <v>907</v>
      </c>
      <c r="H19" s="126" t="s">
        <v>901</v>
      </c>
      <c r="I19" s="126" t="s">
        <v>902</v>
      </c>
      <c r="J19" s="127">
        <v>67246</v>
      </c>
      <c r="K19" s="102"/>
    </row>
    <row r="20" spans="1:11" ht="56.25">
      <c r="A20" s="108">
        <v>39583</v>
      </c>
      <c r="B20" s="109">
        <v>280</v>
      </c>
      <c r="C20" s="153" t="s">
        <v>91</v>
      </c>
      <c r="D20" s="154" t="s">
        <v>905</v>
      </c>
      <c r="E20" s="126" t="s">
        <v>906</v>
      </c>
      <c r="F20" s="126" t="s">
        <v>898</v>
      </c>
      <c r="G20" s="126" t="s">
        <v>908</v>
      </c>
      <c r="H20" s="126" t="s">
        <v>901</v>
      </c>
      <c r="I20" s="126" t="s">
        <v>902</v>
      </c>
      <c r="J20" s="127">
        <v>120134.15</v>
      </c>
      <c r="K20" s="102">
        <v>71000</v>
      </c>
    </row>
    <row r="21" spans="1:11" ht="63">
      <c r="A21" s="108"/>
      <c r="B21" s="109"/>
      <c r="C21" s="153" t="s">
        <v>909</v>
      </c>
      <c r="D21" s="154" t="s">
        <v>930</v>
      </c>
      <c r="E21" s="126" t="s">
        <v>906</v>
      </c>
      <c r="F21" s="137" t="s">
        <v>898</v>
      </c>
      <c r="G21" s="137" t="s">
        <v>908</v>
      </c>
      <c r="H21" s="137" t="s">
        <v>922</v>
      </c>
      <c r="I21" s="137" t="s">
        <v>896</v>
      </c>
      <c r="J21" s="127">
        <v>79865.85</v>
      </c>
      <c r="K21" s="102"/>
    </row>
    <row r="22" spans="1:11" ht="63">
      <c r="A22" s="108"/>
      <c r="B22" s="109"/>
      <c r="C22" s="153" t="s">
        <v>909</v>
      </c>
      <c r="D22" s="154" t="s">
        <v>89</v>
      </c>
      <c r="E22" s="126" t="s">
        <v>906</v>
      </c>
      <c r="F22" s="137" t="s">
        <v>898</v>
      </c>
      <c r="G22" s="137" t="s">
        <v>908</v>
      </c>
      <c r="H22" s="137" t="s">
        <v>922</v>
      </c>
      <c r="I22" s="137" t="s">
        <v>896</v>
      </c>
      <c r="J22" s="127">
        <v>48873</v>
      </c>
      <c r="K22" s="102"/>
    </row>
    <row r="23" spans="1:11" ht="63">
      <c r="A23" s="108"/>
      <c r="B23" s="109"/>
      <c r="C23" s="153" t="s">
        <v>913</v>
      </c>
      <c r="D23" s="154" t="s">
        <v>910</v>
      </c>
      <c r="E23" s="126" t="s">
        <v>906</v>
      </c>
      <c r="F23" s="126"/>
      <c r="G23" s="126"/>
      <c r="H23" s="126"/>
      <c r="I23" s="126"/>
      <c r="J23" s="127">
        <f>J24+J25</f>
        <v>199999</v>
      </c>
      <c r="K23" s="102"/>
    </row>
    <row r="24" spans="1:11" ht="18.75">
      <c r="A24" s="108"/>
      <c r="B24" s="109"/>
      <c r="C24" s="144"/>
      <c r="D24" s="145"/>
      <c r="E24" s="136"/>
      <c r="F24" s="128" t="s">
        <v>898</v>
      </c>
      <c r="G24" s="128" t="s">
        <v>908</v>
      </c>
      <c r="H24" s="128" t="s">
        <v>922</v>
      </c>
      <c r="I24" s="128" t="s">
        <v>892</v>
      </c>
      <c r="J24" s="129">
        <v>49500</v>
      </c>
      <c r="K24" s="102"/>
    </row>
    <row r="25" spans="1:11" ht="18.75">
      <c r="A25" s="108"/>
      <c r="B25" s="109"/>
      <c r="C25" s="146"/>
      <c r="D25" s="147"/>
      <c r="E25" s="148"/>
      <c r="F25" s="132" t="s">
        <v>898</v>
      </c>
      <c r="G25" s="132" t="s">
        <v>908</v>
      </c>
      <c r="H25" s="132" t="s">
        <v>922</v>
      </c>
      <c r="I25" s="132" t="s">
        <v>897</v>
      </c>
      <c r="J25" s="133">
        <v>150499</v>
      </c>
      <c r="K25" s="102"/>
    </row>
    <row r="26" spans="1:11" ht="75">
      <c r="A26" s="108"/>
      <c r="B26" s="109"/>
      <c r="C26" s="153" t="s">
        <v>87</v>
      </c>
      <c r="D26" s="154" t="s">
        <v>905</v>
      </c>
      <c r="E26" s="126" t="s">
        <v>906</v>
      </c>
      <c r="F26" s="126" t="s">
        <v>898</v>
      </c>
      <c r="G26" s="126" t="s">
        <v>88</v>
      </c>
      <c r="H26" s="126" t="s">
        <v>901</v>
      </c>
      <c r="I26" s="126" t="s">
        <v>902</v>
      </c>
      <c r="J26" s="127">
        <v>64980</v>
      </c>
      <c r="K26" s="102"/>
    </row>
    <row r="27" spans="1:11" ht="37.5">
      <c r="A27" s="108">
        <v>39616</v>
      </c>
      <c r="B27" s="109">
        <v>610</v>
      </c>
      <c r="C27" s="153" t="s">
        <v>913</v>
      </c>
      <c r="D27" s="154" t="s">
        <v>92</v>
      </c>
      <c r="E27" s="126" t="s">
        <v>906</v>
      </c>
      <c r="F27" s="126" t="s">
        <v>911</v>
      </c>
      <c r="G27" s="126" t="s">
        <v>912</v>
      </c>
      <c r="H27" s="126" t="s">
        <v>922</v>
      </c>
      <c r="I27" s="126" t="s">
        <v>897</v>
      </c>
      <c r="J27" s="127">
        <v>99980</v>
      </c>
      <c r="K27" s="102" t="e">
        <f>#REF!+#REF!</f>
        <v>#REF!</v>
      </c>
    </row>
    <row r="28" spans="1:11" ht="37.5">
      <c r="A28" s="108"/>
      <c r="B28" s="109"/>
      <c r="C28" s="153" t="s">
        <v>914</v>
      </c>
      <c r="D28" s="154" t="s">
        <v>93</v>
      </c>
      <c r="E28" s="126" t="s">
        <v>915</v>
      </c>
      <c r="F28" s="126" t="s">
        <v>928</v>
      </c>
      <c r="G28" s="126" t="s">
        <v>929</v>
      </c>
      <c r="H28" s="126" t="s">
        <v>922</v>
      </c>
      <c r="I28" s="126" t="s">
        <v>892</v>
      </c>
      <c r="J28" s="127">
        <v>291921.55</v>
      </c>
      <c r="K28" s="103">
        <v>0</v>
      </c>
    </row>
    <row r="29" spans="1:11" ht="75.75" thickBot="1">
      <c r="A29" s="110"/>
      <c r="B29" s="111"/>
      <c r="C29" s="153" t="s">
        <v>916</v>
      </c>
      <c r="D29" s="154" t="s">
        <v>917</v>
      </c>
      <c r="E29" s="126" t="s">
        <v>915</v>
      </c>
      <c r="F29" s="126" t="s">
        <v>898</v>
      </c>
      <c r="G29" s="126" t="s">
        <v>918</v>
      </c>
      <c r="H29" s="126" t="s">
        <v>901</v>
      </c>
      <c r="I29" s="126" t="s">
        <v>902</v>
      </c>
      <c r="J29" s="127">
        <v>50000</v>
      </c>
      <c r="K29" s="107"/>
    </row>
    <row r="30" spans="1:11" ht="19.5" thickBot="1">
      <c r="A30" s="112"/>
      <c r="B30" s="113"/>
      <c r="C30" s="114"/>
      <c r="D30" s="115"/>
      <c r="E30" s="115"/>
      <c r="F30" s="115"/>
      <c r="G30" s="115"/>
      <c r="H30" s="115"/>
      <c r="I30" s="115"/>
      <c r="J30" s="116">
        <f>J5+J8+J16+J17+J18+J19+J20+J21+J23+J26+J27+J28+J29+J22</f>
        <v>9628514.18</v>
      </c>
      <c r="K30" s="117" t="e">
        <f>#REF!+#REF!+K20+#REF!+#REF!+K27+#REF!+#REF!+K28</f>
        <v>#REF!</v>
      </c>
    </row>
    <row r="31" spans="1:11" ht="12.75">
      <c r="A31" s="291"/>
      <c r="B31" s="291"/>
      <c r="C31" s="291"/>
      <c r="D31" s="291"/>
      <c r="E31" s="291"/>
      <c r="F31" s="291"/>
      <c r="G31" s="291"/>
      <c r="H31" s="291"/>
      <c r="I31" s="291"/>
      <c r="J31" s="291"/>
      <c r="K31" s="291"/>
    </row>
  </sheetData>
  <sheetProtection/>
  <mergeCells count="3">
    <mergeCell ref="A1:K1"/>
    <mergeCell ref="A2:K2"/>
    <mergeCell ref="A31:K31"/>
  </mergeCells>
  <printOptions/>
  <pageMargins left="0.5905511811023623" right="0.5905511811023623" top="0.984251968503937" bottom="0.7874015748031497" header="0.31496062992125984" footer="0.31496062992125984"/>
  <pageSetup horizontalDpi="600" verticalDpi="600" orientation="landscape" paperSize="9" scale="76" r:id="rId1"/>
  <rowBreaks count="1" manualBreakCount="1">
    <brk id="17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пользователь</cp:lastModifiedBy>
  <cp:lastPrinted>2013-07-24T12:30:55Z</cp:lastPrinted>
  <dcterms:created xsi:type="dcterms:W3CDTF">1999-06-18T11:49:53Z</dcterms:created>
  <dcterms:modified xsi:type="dcterms:W3CDTF">2014-04-25T05:21:43Z</dcterms:modified>
  <cp:category/>
  <cp:version/>
  <cp:contentType/>
  <cp:contentStatus/>
</cp:coreProperties>
</file>