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75" windowWidth="15450" windowHeight="10200" activeTab="0"/>
  </bookViews>
  <sheets>
    <sheet name="Бюджет" sheetId="1" r:id="rId1"/>
  </sheets>
  <definedNames>
    <definedName name="APPT" localSheetId="0">'Бюджет'!$A$16</definedName>
    <definedName name="FIO" localSheetId="0">'Бюджет'!$F$16</definedName>
    <definedName name="SIGN" localSheetId="0">'Бюджет'!$A$16:$H$17</definedName>
  </definedNames>
  <calcPr fullCalcOnLoad="1"/>
</workbook>
</file>

<file path=xl/sharedStrings.xml><?xml version="1.0" encoding="utf-8"?>
<sst xmlns="http://schemas.openxmlformats.org/spreadsheetml/2006/main" count="694" uniqueCount="535">
  <si>
    <t>Совершенствование системы обучения безопасному участию в дорожном движении в образовательных организациях в рамках подпрограммы "Повышение безопасности дорожного движения в Кировском муниципальном районе Ленинградской области" муниципальной программы "Безопасность Кировского муниципального района Ленинградской области"</t>
  </si>
  <si>
    <t>5811242</t>
  </si>
  <si>
    <t>Создание условий безопасного нахождения на дорогах несовершеннолетним участникам дорожного движения в рамках подпрограммы "Повышение безопасности дорожного движения в Кировском муниципальном районе Ленинградской области" муниципальной программы "Безопасность Кировского муниципального района Ленинградской области"</t>
  </si>
  <si>
    <t>5811243</t>
  </si>
  <si>
    <t>Обеспечение безопасности перевозки детей в рамках подпрограммы "Повышение безопасности дорожного движения в Кировском муниципальном районе Ленинградской области" муниципальной программы "Безопасность Кировского муниципального района Ленинградской области"</t>
  </si>
  <si>
    <t>5820000</t>
  </si>
  <si>
    <t>Подпрограмма "Развитие и совершенствование сил и средств гражданской обороны и Кировского территориального звена Ленинградской областной подсистемы предупреждения и ликвидации чрезвычайных ситуаций" муниципальной программы "Безопасность Кировского муниципального района Ленинградской области"</t>
  </si>
  <si>
    <t>5821300</t>
  </si>
  <si>
    <t>Подготовка руководящего состава, специалистов и населения к действиям в чрезвычайных ситуациях мирного и военного времени в рамках подпрограммы "Развитие и совершенствование сил и средств гражданской обороны и Кировского территориального звена Ленинградской областной подсистемы предупреждения и ликвидации чрезвычайных ситуаций" муниципальной программы "Безопасность Кировского муниципального района Ленинградской области"</t>
  </si>
  <si>
    <t>5821301</t>
  </si>
  <si>
    <t>Приобретение средств индивидуальной защиты и индивидуальных средств медицинской защиты для работников бюджетной сферы в рамках подпрограммы "Развитие и совершенствование сил и средств гражданской обороны и Кировского территориального звена Ленинградской областной подсистемы предупреждения и ликвидации чрезвычайных ситуаций" муниципальной программы "Безопасность Кировского муниципального района Ленинградской области"</t>
  </si>
  <si>
    <t>5821302</t>
  </si>
  <si>
    <t>Создание склада имущества гражданской обороны, проведение ремонтных работ помещения в целях создания склада резерва имущества гражданской обороны в рамках подпрограммы "Развитие и совершенствование сил и средств гражданской обороны и Кировского территориального звена Ленинградской областной подсистемы предупреждения и ликвидации чрезвычайных ситуаций" муниципальной программы "Безопасность Кировского муниципального района Ленинградской области"</t>
  </si>
  <si>
    <t>5821304</t>
  </si>
  <si>
    <t>Организация и осуществление мероприятий в рамках подпрограммы "Развитие и совершенствование сил и средств гражданской обороны и Кировского территориального звена Ленинградской областной подсистемы предупреждения и ликвидации чрезвычайных ситуаций" муниципальной программы "Безопасность Кировского муниципального района Ленинградской области"</t>
  </si>
  <si>
    <t>5829610</t>
  </si>
  <si>
    <t>Расходы за счет межбюджетных трансфертов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подпрограммы "Развитие и совершенствование сил и средств гражданской обороны и Кировского территориального звена Ленинградской областной подсистемы предупреждения и ликвидации чрезвычайных ситуаций" муниципальной программы "Безопасность Кировского муниципального района Ленинградской области"</t>
  </si>
  <si>
    <t>6100000</t>
  </si>
  <si>
    <t>Муниципальная программа "Комплексное развитие  Кировского муниципального района Ленинградской области"</t>
  </si>
  <si>
    <t>6110000</t>
  </si>
  <si>
    <t>Подпрограмма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</si>
  <si>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6110631</t>
  </si>
  <si>
    <t>Организация  работы координационного совета по развитию МСБ, содействие созданию и развитию общественных объединений малого предпринимательства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</si>
  <si>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6110632</t>
  </si>
  <si>
    <t>Создание и обеспечение деятельности структуры поддержки малого предпринимательства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</si>
  <si>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6110633</t>
  </si>
  <si>
    <t>Предоставление льготных микрозаймов субъектам малого предпринимательства,  осуществляющим деятельность в приоритетных для района и области сферах развития малого предпринимательства, облегчение доступа к другим кредитным ресурсам (банки, лизинг) через механизм поручительства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</si>
  <si>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6110635</t>
  </si>
  <si>
    <t>Организация проведения и участия в областных и районных выставках, ярмарках. Вовлечение субъектов малого бизнеса в субконтрактинг и выставочно-ярмарочную деятельность на региональном и межрегиональном уровнях с целью продвижения продукции, выпускаемой в районе,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</si>
  <si>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6110636</t>
  </si>
  <si>
    <t>Организация обучения социально-незащищенных слоев населения и молодежи основам малого бизнеса и профессиям, необходимым для организации предпринимательской деятельности и самозанятости, 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</si>
  <si>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6110637</t>
  </si>
  <si>
    <t>Организация проведения районных конкурсов, участие в региональных и федеральных конкурсах профессионального мастерства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</si>
  <si>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6110638</t>
  </si>
  <si>
    <t>Консультационная деятельность по юридическим, экономическим, технологическим вопросам, проведение семинаров, тренингов, совещаний для руководителей и специалистов малых и средних предприятий,  индивидуальных предпринимателей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</si>
  <si>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6110639</t>
  </si>
  <si>
    <t>Формирование положительного образа малого предпринимательства через проведение конкурсов и профессиональных праздников, пропаганду малого бизнеса в средствах массовой информации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</si>
  <si>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6110640</t>
  </si>
  <si>
    <t>Развитие и совершенствование информационной поддержки субъектов малого предпринимательства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</si>
  <si>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6110641</t>
  </si>
  <si>
    <t>Консультационная поддержка безработным гражданам и незанятому населению, а также социально-незащищенным слоям населения по вопросам организации предпринимательской деятельности, самозанятости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</si>
  <si>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6110642</t>
  </si>
  <si>
    <t>Мониторинг деятельности субъектов малого предпринимательства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</si>
  <si>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6110649</t>
  </si>
  <si>
    <t>Предоставление на конкурсной основе субсидий субъектам малого предпринимательства, действующим менее одного года, организованным представителями социально-незащищенных слоев населения и молодежи, в рамках подпрограммы "Развитие и поддержка малого и среднего бизнеса на территории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</si>
  <si>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6120000</t>
  </si>
  <si>
    <t>Подпрограмма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</si>
  <si>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6120998</t>
  </si>
  <si>
    <t>Прочие мероприятия, осуществляемые за счет межбюджетных трансфертов прошлых лет из областного бюджета,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</si>
  <si>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6121700</t>
  </si>
  <si>
    <t>Мероприятия по капитальному ремонту (ремонту) МБДОУ "Детский сад комбинированного вида № 29"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</si>
  <si>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6121701</t>
  </si>
  <si>
    <t>Мероприятия по капитальному ремонту (ремонту) МКОУ "Путиловская основная общеобразовательная школа"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</si>
  <si>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6121702</t>
  </si>
  <si>
    <t>Мероприятия по капитальному ремонту (ремонту) МБОУ "Шлиссельбургская средняя общеобразовательная школа № 1 с углубленным изучением отдельных предметов"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</si>
  <si>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6121703</t>
  </si>
  <si>
    <t>Мероприятия по капитальному ремонту (ремонту) МБОУДОД  "Детская школа искусств" г. Отрадное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</si>
  <si>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6121704</t>
  </si>
  <si>
    <t>Мероприятия по капитальному ремонту (ремонту) МКСУ  "Социально-реабилитационный центр для несовершеннолетних "Теплый дом"в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</si>
  <si>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6121705</t>
  </si>
  <si>
    <t>Мероприятия по капитальному ремонту (ремонту) дошкольного учреждения п.Назия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</si>
  <si>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6121706</t>
  </si>
  <si>
    <t>Мероприятия по капитальному ремонту (ремонту) МБОУ "Отрадненская средняя общеобразовательная школа № 3"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</si>
  <si>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6121707</t>
  </si>
  <si>
    <t>Ремонт участка водопровода на ул. Абсалямова от ул.Маяковского до ул. Колпинская, г.п. Мга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</si>
  <si>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6121708</t>
  </si>
  <si>
    <t>Ремонт участков канализации у жилого дома N 58 по Советскому пр. г.п.Мга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</si>
  <si>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6121709</t>
  </si>
  <si>
    <t>Ремонт участка канализации на ул. Спортивная от жилого дома N 13 до КНС N 1 г.п.Мга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</si>
  <si>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6121710</t>
  </si>
  <si>
    <t>Мероприятия по капитальному ремонту (ремонту) прочих объектов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</si>
  <si>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6121711</t>
  </si>
  <si>
    <t>Мероприятия по капитальному ремонту (ремонту) МБОУДОД "Районный Центр дополнительного образования детей"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</si>
  <si>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6121712</t>
  </si>
  <si>
    <t>Мероприятия по капитальному ремонту (ремонту) МБОУ "Мгинская средняя общеобразовательная школа"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</si>
  <si>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6121713</t>
  </si>
  <si>
    <t>Осуществление строительного контроля за выполнением работ по ремонту системы водоснабжения и водоотведения г.п.Мга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</si>
  <si>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6121714</t>
  </si>
  <si>
    <t>Мероприятия по капитальному ремонту (ремонту) МКОУ "Синявинская средняя общеобразовательная школа"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</si>
  <si>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6121715</t>
  </si>
  <si>
    <t>Мероприятия по капитальному ремонту (ремонту) МБДОУ "Детский сад комбинированного вида "Орешек"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</si>
  <si>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6121716</t>
  </si>
  <si>
    <t>Экспертиза сметной документации по объектам холодного водоснабжения и водоотведения г.п.Мга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</si>
  <si>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6121717</t>
  </si>
  <si>
    <t>Ремонт участка водопровода по ул.Маяковского от ул.Абсалямова до ул.Димитрова, от ул.Футбольная до ул. Ленинградская, г.п.Мга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</si>
  <si>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6121720</t>
  </si>
  <si>
    <t>Выполнение работ по топографической съемке и выноса в натуру границ земельного участка МКОУ "Шумская средняя общеобразовательная школа"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</si>
  <si>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6121721</t>
  </si>
  <si>
    <t>Выполнение работ по топографической съемке и выноса в натуру границ земельного участка МКОУ"Молодцовская основная общеобразовательная школа"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</si>
  <si>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6121722</t>
  </si>
  <si>
    <t>Замена участка водовода, расположенного по адресу: от 11 линии до 17 линии, далее по 17 линии до проспекта Ленсовета, далее по проспекту Ленсовета до 18 линии и по 18 линии до 2 Советского проспекта в г.Отрадное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</si>
  <si>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6121723</t>
  </si>
  <si>
    <t>Работы по проверке на соответствие требованиям действующего законодательства и нормативным документам сметной документации и исходных данных к ней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</si>
  <si>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6127025</t>
  </si>
  <si>
    <t>Мероприятия по строительству и реконструкции объектов водоснабжения, водоотведения и очистки сточных вод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</si>
  <si>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6127026</t>
  </si>
  <si>
    <t>Мероприятия, направленные на безаварийную работу объектов водоснабжения и водоотведения,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</si>
  <si>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6127028</t>
  </si>
  <si>
    <t>Мероприятия по повышению надежности и энергетической эффективности в системах водоснабжения и водоотведения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</si>
  <si>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6127053</t>
  </si>
  <si>
    <t>Строительство и реконструкция объектов для организации общего образования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</si>
  <si>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6128021</t>
  </si>
  <si>
    <t>Строительство муниципального образовательного учреждения "Средняя  общеобразовательная школа" на 600 мест, г. Шлиссельбург, Кировский район,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 Кировского муниципального района Ленинградской области"</t>
  </si>
  <si>
    <t>6128063</t>
  </si>
  <si>
    <t>Реконструкция здания (в том числе проектирование) в целях размещения МФЦ в г.Кировске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</si>
  <si>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6128066</t>
  </si>
  <si>
    <t>Организация реконструкции канализационных очистных сооружений, Ленинградское шоссе, д.7, г.Отрадное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</si>
  <si>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6128068</t>
  </si>
  <si>
    <t>Разработка проектно-сметной документации на строительство блочно-модульной котельной для здания МКОУ "Шумская средняя общеобразовательная школа" в рамках подпрограммы "Адресная программа капитального строительства и капитального ремонта Кировского муниципального района Ленинградской области" муниципальной программы "Комплексное развитие Кировского муниципального района Ленинградской области"</t>
  </si>
  <si>
    <t>6200000</t>
  </si>
  <si>
    <t>Муниципальная программа "Ремонт и содержание автомобильных дорог Кировского муниципального района Ленинградской области"</t>
  </si>
  <si>
    <t>6201102</t>
  </si>
  <si>
    <t>Мероприятия по ремонту автомобильных дорог в рамках муниципальной программы "Ремонт и содержание автомобильных дорог Кировского муниципального района Ленинградской области"</t>
  </si>
  <si>
    <t>6201103</t>
  </si>
  <si>
    <t>Мероприятия по содержанию автомобильных дорог в рамках муниципальной программы "Ремонт и содержание автомобильных дорог Кировского муниципального района Ленинградской области"</t>
  </si>
  <si>
    <t>6207014</t>
  </si>
  <si>
    <t>Капитальный ремонт и ремонт автомобильных дорог общего пользования местного значения в рамках муниципальной программы "Ремонт и содержание автомобильных дорог Кировского муниципального района Ленинградской области"</t>
  </si>
  <si>
    <t>6209501</t>
  </si>
  <si>
    <t>Межбюджетные трансферты бюджетам поселений из бюджета муниципального района на осуществление полномочий  на мероприятия по содержанию автомобильных дорог в рамках муниципальной программы "Ремонт и содержание автомобильных дорог Кировского муниципального района Ленинградской области"</t>
  </si>
  <si>
    <t>6300000</t>
  </si>
  <si>
    <t>Муниципальная программа "Развитие сельского хозяйства Кировского района Ленинградской области"</t>
  </si>
  <si>
    <t>6310000</t>
  </si>
  <si>
    <t>Подпрограмма "Мелиорация сельскохозяйственных земель Кировского района Ленинградской области" муниципальной программы "Развитие сельского хозяйства Кировского района Ленинградской области"</t>
  </si>
  <si>
    <t>6310625</t>
  </si>
  <si>
    <t>Субсидии на возмещение части затрат по реконструкции, капитальному ремонту мелиоративных сетей в рамках подпрограммы "Мелиорация сельскохозяйственных земель Кировского района Ленинградской области" муниципальной программы Ленинградской области "Развитие сельского хозяйства Кировского района Ленинградской области"</t>
  </si>
  <si>
    <t>6310626</t>
  </si>
  <si>
    <t>Субсидии на возмещение части затрат на проведение культуртехнических работ в рамках подпрограммы "Мелиорация сельскохозяйственных земель Кировского района Ленинградской области" муниципальной программы Ленинградской области "Развитие сельского хозяйства Кировского района Ленинградской области"</t>
  </si>
  <si>
    <t>6320000</t>
  </si>
  <si>
    <t>Подпрограмма "Развитие молочного скотоводства и увеличение производства молока в Кировском районе Ленинградской области" муниципальной программы "Развитие сельского хозяйства Кировского района Ленинградской области"</t>
  </si>
  <si>
    <t>6320627</t>
  </si>
  <si>
    <t>Субсидии на возмещение части затрат на 1 литр реализованного товарного молока (высшего, 1 сорта) в рамках подпрограммы "Развитие молочного скотоводства и увеличение производства молока в Кировском районе Ленинградской области" муниципальной программы "Развитие сельского хозяйства Кировского района Ленинградской области"</t>
  </si>
  <si>
    <t>6330000</t>
  </si>
  <si>
    <t>Подпрограмма "Поддержка малых форм хозяйствования агропромышленного комплекса Кировского района Ленинградской области" муниципальной программы "Развитие сельского хозяйства Кировского района Ленинградской области"</t>
  </si>
  <si>
    <t>6330628</t>
  </si>
  <si>
    <t>Субсидии на возмещение части затрат по приобретению комбикорма на содержание сельскохозяйственных животных и птицы крестьянским (фермерским) и личным подсобным хозяйствам в рамках подпрограммы "Поддержка малых форм хозяйствования агропромышленного комплекса Кировского района Ленинградской области" муниципальной программы "Развитие сельского хозяйства Кировского района Ленинградской области"</t>
  </si>
  <si>
    <t>6340000</t>
  </si>
  <si>
    <t>Подпрограмма "Устойчивое развитие сельских территорий" муниципальной программы "Развитие сельского хозяйства Кировского района Ленинградской области"  муниципальной программы "Развитие сельского хозяйства Кировского района Ленинградской области"</t>
  </si>
  <si>
    <t>6340335</t>
  </si>
  <si>
    <t>Улучшение жилищных условий граждан, проживающих в сельской местности, а также молодым семьям и молодым специалистам, проживающим и работающим в сельской местности, с участием средств федерального, областного  бюджетов в рамках подпрограммы "Устойчивое развитие сельских территорий" муниципальной программы "Развитие сельского хозяйства Кировского района Ленинградской области"</t>
  </si>
  <si>
    <t>Итого</t>
  </si>
  <si>
    <t>в том числе:</t>
  </si>
  <si>
    <t>за счет средств областного бюджета</t>
  </si>
  <si>
    <t>за счет средств местного бюджета</t>
  </si>
  <si>
    <t>за счет средств федерального бюджета</t>
  </si>
  <si>
    <t>Наименованиепрограммы, подпрограммы, мероприятия</t>
  </si>
  <si>
    <t>Объем финансирования на 2014 год (тыс. руб.)</t>
  </si>
  <si>
    <t>Исполнение (тыс. руб.)</t>
  </si>
  <si>
    <t>% исполнения</t>
  </si>
  <si>
    <t>за январь - сентябрь 2014 года.</t>
  </si>
  <si>
    <t>Оперативный отчет о выполнении муниципальных программ Кировского муниципального района Ленинградской области</t>
  </si>
  <si>
    <t>Расходы за счет субвенции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</si>
  <si>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5337092</t>
  </si>
  <si>
    <t>Мероприятия по улучшению качества жизни детей-инвалидов и детей с ограниченными возможностями в Ленинградской области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</t>
  </si>
  <si>
    <t>5337095</t>
  </si>
  <si>
    <t>Мероприятия по развитию системы социального обслуживания несовершеннолетних и семей с детьми, находящихся в трудной жизненной ситуации, в Ленинградской области"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</t>
  </si>
  <si>
    <t>5337121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</si>
  <si>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</si>
  <si>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5337123</t>
  </si>
  <si>
    <t>Ежемесячное пособие на ребенка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</si>
  <si>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5337126</t>
  </si>
  <si>
    <t>Меры социальной поддержки многодетных семей по предоставлению ежегодной денежной компенсации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</si>
  <si>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5337127</t>
  </si>
  <si>
    <t>Меры социальной поддержки многодетных семей по оплате жилья и коммунальных услуг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</si>
  <si>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5337128</t>
  </si>
  <si>
    <t>Меры социальной поддержки многодетных семей по предоставлению бесплатного проезда детям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</si>
  <si>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5337129</t>
  </si>
  <si>
    <t>Меры социальной поддержки по предоставлению единовременного пособия при рождении ребенка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</si>
  <si>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5337130</t>
  </si>
  <si>
    <t>Меры социальной поддержки многодетных семей по предоставлению материнского капитала на третьего ребенка и последующих детей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</si>
  <si>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5337131</t>
  </si>
  <si>
    <t>Ежемесячная денежная выплата, назначаемая в случае рождения третьего ребенка и последующих детей до достижения ребенком возраста трех лет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</si>
  <si>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5340000</t>
  </si>
  <si>
    <t>Подпрограмма "Социальная поддержка граждан пожилого возраста и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</si>
  <si>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5341082</t>
  </si>
  <si>
    <t>Внедрение и поддержание технологии социального обслуживания по оказанию экстренной помощи на дому пожилым людям и инвалидам «Тревожная кнопка» в рамках подпрограммы "Социальная поддержка граждан пожилого возраста и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</si>
  <si>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5341083</t>
  </si>
  <si>
    <t>Организация «Школ здоровья» для родственников пожилых людей и инвалидов по уходу  на дому за пожилыми людьми и инвалидами и оказанию первой медицинской помощи в рамках подпрограммы "Социальная поддержка граждан пожилого возраста и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</si>
  <si>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5341086</t>
  </si>
  <si>
    <t>Проведение мероприятия, посвященного Международному дню пожилых людей, в рамках подпрограммы "Социальная поддержка граждан пожилого возраста и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</si>
  <si>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5341087</t>
  </si>
  <si>
    <t>Организация культурно-массовых мероприятий и поддержка деятельности общественных организаций ветеранов и инвалидов, социальная поддержка отдельных категорий граждан в рамках подпрограммы "Социальная поддержка граждан пожилого возраста и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</si>
  <si>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5347094</t>
  </si>
  <si>
    <t>Мероприятия по социальной поддержке граждан пожилого возраста в Ленинградской области в рамках подпрограммы "Социальная поддержка граждан пожилого возраста и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</si>
  <si>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5350000</t>
  </si>
  <si>
    <t>Подпрограмма "Формирование доступной среды жизнедеятельности для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</si>
  <si>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5350024</t>
  </si>
  <si>
    <t>Расходы на обеспечение деятельности муниципальных казенных учреждений в рамках подпрограммы "Формирование доступной среды жизнедеятельности для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</si>
  <si>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5351095</t>
  </si>
  <si>
    <t>Проведение обследования и паспортизация объектов социальной структуры и услуг в приоритетных сферах жизнедеятельности инвалидов, формирование и обновление карт доступности в рамках подпрограммы "Формирование доступной среды жизнедеятельности для инвалидов в Ленинградской области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</si>
  <si>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5351096</t>
  </si>
  <si>
    <t>Оплата услуг "Интернета" для инвалидов с детства, ранее находившихся на дистанционном обучении в общеобразовательном учреждении и получающих заочное дистанционное обучение в учреждениях среднего и высшего профессионального образования, в рамках подпрограммы "Формирование доступной среды жизнедеятельности для инвалидов в Ленинградской области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</si>
  <si>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5357093</t>
  </si>
  <si>
    <t>Мероприятия по формированию доступной среды жизнедеятельности для инвалидов в Ленинградской области в рамках подпрограммы "Формирование доступной среды жизнедеятельности для инвалидов в Кировском муниципальном районе Ленинградской области" муниципальной программы "Социальная поддержка отдельных категорий граждан Кировского района Ленинградской области"</t>
  </si>
  <si>
    <t>5360000</t>
  </si>
  <si>
    <t>Подпрограмма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</si>
  <si>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5365082</t>
  </si>
  <si>
    <t>Предоставление жилых помещений детям - сиротам и детям, оставшимся без попечения родителей и лиц из числа детей-сирот или детей, оставшихся без попечения родителей жилыми помещениями по договорам специализированного найма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</t>
  </si>
  <si>
    <t>5365260</t>
  </si>
  <si>
    <t>Выплата единовременного пособия при всех формах устройства детей, лишенных родительского попечения в семью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</t>
  </si>
  <si>
    <t>5367138</t>
  </si>
  <si>
    <t>Организация и осуществление деятельности по опеке и попечительству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</si>
  <si>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5367139</t>
  </si>
  <si>
    <t>Обеспечение жильем сирот и детей, оставшихся без попечения родителей и лиц из числа детей-сирот или детей, оставшихся без попечения родителей жилыми помещениями по договорам специализированного найма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</si>
  <si>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5367143</t>
  </si>
  <si>
    <t>Вознаграждение, причитающиеся приемному родителю,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</si>
  <si>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5367145</t>
  </si>
  <si>
    <t>Подготовка граждан, желающих принять на воспитание в свою семью ребенка, оставшегося без попечения родителей,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</si>
  <si>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5367146</t>
  </si>
  <si>
    <t>Содержание детей-сирот и детей, оставшихся без попечения родителей, в семьях опекунов (попечителей) и приемных семьях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</si>
  <si>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5367147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</si>
  <si>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такси), а также бесплатного проезда один раз в год к месту жительства и обратно к месту учебы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</si>
  <si>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5367148</t>
  </si>
  <si>
    <t>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</si>
  <si>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5367149</t>
  </si>
  <si>
    <t>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</si>
  <si>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5367150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</si>
  <si>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оплаты за определение технического состояния и оценку стоимости жилого помещения в случае передачи его в собственность,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</si>
  <si>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5367152</t>
  </si>
  <si>
    <t>Назначение и выплата единовременного пособия при передаче ребенка на воспитание в семью (усыновлении (удочерении), установлении опеки (попечительства), передаче на воспитание в приемную семью детей, оставшихся без попечения родителей) в рамках подпрограммы "Реализация государственных гарантий для детей-сирот и детей, оставшихся без попечения родителей" муниципальной программы "Социальная поддержка отдельных категорий граждан Кировского района Ленинградской области"</t>
  </si>
  <si>
    <t>5400000</t>
  </si>
  <si>
    <t>Муниципальная программа "Развитие физической культуры и спорта, молодежной политики"</t>
  </si>
  <si>
    <t>5410000</t>
  </si>
  <si>
    <t>Подпрограмма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</si>
  <si>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5410025</t>
  </si>
  <si>
    <t>Предоставление муниципальным бюджетным и автономным учреждениям субсидий в рамках подпрограммы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</si>
  <si>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5411126</t>
  </si>
  <si>
    <t>Организация и проведение районных спортивно-массовых мероприятий и спортивных соревнований, обеспечение участия в региональных и всероссийских  спортивно-массовых мероприятиях различных групп населения в рамках подпрограммы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</si>
  <si>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5411127</t>
  </si>
  <si>
    <t>Организация и проведение районных массовых соревнований среди детей и подростков, обеспечение участия в региональных, межрегиональных российских спортивных соревнованиях по видам спорта детей и подростков в рамках подпрограммы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</si>
  <si>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5411128</t>
  </si>
  <si>
    <t>Организация и проведение спартакиады допризывной молодежи Кировского района Ленинградской области в рамках подпрограммы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</si>
  <si>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5411129</t>
  </si>
  <si>
    <t>Обеспечение участия спортивных команд инвалидов по слуху Ленинградской области в региональной спартакиаде в рамках подпрограммы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</si>
  <si>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5411130</t>
  </si>
  <si>
    <t>Материально-техническое обеспечение тренировочного процесса в рамках подпрограммы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</si>
  <si>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5411131</t>
  </si>
  <si>
    <t>Капитальный ремонт спортивной площадки МКОУ "Синявинская средняя общеобразовательная школа" Ленинградская область, Кировский район, п.Синявино-1, ул.Лесная, д.17 в рамках подпрограммы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</si>
  <si>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5417408</t>
  </si>
  <si>
    <t>Строительство и капитальный ремонт плоскостных спортивных сооружений и стадионов в рамках подпрограммы "Развитие физической культуры и спорта"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</si>
  <si>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5420000</t>
  </si>
  <si>
    <t>Подпрограмма "Молодежь Кировского муниципального района Ленинградской области"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</si>
  <si>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5421134</t>
  </si>
  <si>
    <t>Организация и проведение мероприятий по гражданско-патриотическому воспитанию молодежи в рамках подпрограммы "Молодежь Кировского муниципального района Ленинградской области"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</si>
  <si>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5421135</t>
  </si>
  <si>
    <t>Реализация комплекса мер по профилактике асоциального поведения и употребления психоактивных веществ в подростковой и молодежной среде  в рамках подпрограммы "Молодежь Кировского муниципального района Ленинградской области"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</si>
  <si>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5421136</t>
  </si>
  <si>
    <t>Реализация комплекса мер по поддержке творческой и талантливой молодежи в рамках подпрограммы "Молодежь Кировского муниципального района Ленинградской области"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</si>
  <si>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5421137</t>
  </si>
  <si>
    <t>Реализация комплекса мер по поддержке молодых семей и пропаганде семейных ценностей в рамках подпрограммы "Молодежь Кировского муниципального района Ленинградской области"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</si>
  <si>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5421138</t>
  </si>
  <si>
    <t>Обеспечение участия студенческой и профессионально обучающейся молодежи в молодежных международных образовательных форумах в рамках подпрограммы "Молодежь Кировского муниципального района Ленинградской области"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</si>
  <si>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5421139</t>
  </si>
  <si>
    <t>Организация оздоровления, отдыха, занятости подростков и молодежи в летний период  в рамках подпрограммы "Молодежь Кировского муниципального района Ленинградской области" муниципальной программы "Развитие физической культуры и спорта, молодежной политики в Кировском муниципальном районе Ленинградской области"</t>
  </si>
  <si>
    <t>5500000</t>
  </si>
  <si>
    <t>Муниципальная программа "Культура Кировского района Ленинградской области "</t>
  </si>
  <si>
    <t>5510000</t>
  </si>
  <si>
    <t>Подпрограмма "Развитие библиотечного обслуживания" муниципальной программы "Культура Кировского района Ленинградской области"</t>
  </si>
  <si>
    <t>5510024</t>
  </si>
  <si>
    <t>Расходы на обеспечение деятельности муниципальных казенных учреждений в рамках в рамках подпрограммы "Развитие библиотечного обслуживания" муниципальной программы "Культура Кировского района Ленинградской области"</t>
  </si>
  <si>
    <t>5511112</t>
  </si>
  <si>
    <t>Информатизация и модернизация библиотек в рамках подпрограммы "Развитие библиотечного обслуживания" муниципальной программы "Культура Кировского района Ленинградской области"</t>
  </si>
  <si>
    <t>5517036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</si>
  <si>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библиотечного обслуживания" муниципальной программы "Культура Кировского района Ленинградской области"</t>
  </si>
  <si>
    <t>5517205</t>
  </si>
  <si>
    <t>Комплектование книжных фондов библиотек муниципальных образований Ленинградской области в рамках подпрограммы "Развитие библиотечного обслуживания" муниципальной программы "Культура Кировского района Ленинградской области"</t>
  </si>
  <si>
    <t>5520000</t>
  </si>
  <si>
    <t>Подпрограмма "Развитие дополнительного образования детей Кировского района Ленинградской области" муниципальной программы "Культура Кировского района Ленинградской области"</t>
  </si>
  <si>
    <t>5520025</t>
  </si>
  <si>
    <t>Предоставление муниципальным бюджетным учреждениям субсидий в рамках подпрограммы "Развитие дополнительного образования детей Кировского района Ленинградской области" муниципальной программы "Культура Кировского района Ленинградской области"</t>
  </si>
  <si>
    <t>5521143</t>
  </si>
  <si>
    <t>Расходы на оплату коммунальных услуг муниципальных бюджетных учреждений дополнительного образования  в рамках подпрограммы "Развитие дополнительного образования детей Кировского района Ленинградской области" муниципальной программы "Культура Кировского района Ленинградской области"</t>
  </si>
  <si>
    <t>5521196</t>
  </si>
  <si>
    <t>Проведение периодического медицинского осмотра работников образовательных учреждений  в рамках подпрограммы "Развитие дополнительного образования детей Кировского района Ленинградской области" муниципальной программы "Культура Кировского района Ленинградской области"</t>
  </si>
  <si>
    <t>5530000</t>
  </si>
  <si>
    <t>Подпрограмма "Сохранение и развитие культурного наследия и культурного потенциала населения Кировского района" муниципальной программы "Культура Кировского района Ленинградской области"</t>
  </si>
  <si>
    <t>5531116</t>
  </si>
  <si>
    <t>Организация и проведение военно-патриотических и межпоселенческих мероприятий в сфере культуры в рамках подпрограммы "Сохранение и развитие культурного наследия и культурного потенциала населения Кировского района" муниципальной программы "Культура Кировского района Ленинградской области"</t>
  </si>
  <si>
    <t>5531117</t>
  </si>
  <si>
    <t>Организация и проведение районных мероприятий в сфере культуры в рамках подпрограммы "Сохранение и развитие культурного наследия и культурного потенциала населения Кировского района" муниципальной программы "Культура Кировского района Ленинградской области"</t>
  </si>
  <si>
    <t>5537033</t>
  </si>
  <si>
    <t>Поддержка декоративно-прикладного искусства и народных художественных промыслов в рамках подпрограммы "Сохранение и развитие культурного наследия и культурного потенциала населения Кировского района" муниципальной программы "Культура Кировского района Ленинградской области"</t>
  </si>
  <si>
    <t>5537034</t>
  </si>
  <si>
    <t>Поддержка дополнительного образования в сфере культуры в рамках подпрограммы "Сохранение и развитие культурного наследия и культурного потенциала населения Кировского района" муниципальной программы "Культура Кировского района Ленинградской области"</t>
  </si>
  <si>
    <t>5537037</t>
  </si>
  <si>
    <t>Информатизация и модернизация в сфере культуры в рамках подпрограммы "Сохранение и развитие культурного наследия и культурного потенциала населения Кировского района" муниципальной программы "Культура Кировского района Ленинградской области"</t>
  </si>
  <si>
    <t>5537044</t>
  </si>
  <si>
    <t>Поддержка творческих проектов в области культуры и искусства в рамках подпрограммы "Сохранение и развитие культурного наследия и культурного потенциала населения Кировского района" муниципальной программы "Культура Кировского района Ленинградской области"</t>
  </si>
  <si>
    <t>5539504</t>
  </si>
  <si>
    <t>Межбюджетные трансферты бюджетам поселений из бюджета муниципального района на осуществление полномочий в области культуры в рамках подпрограммы "Сохранение и развитие культурного наследия и культурного потенциала населения Кировского района" муниципальной программы "Культура Кировского района Ленинградской области"</t>
  </si>
  <si>
    <t>5540000</t>
  </si>
  <si>
    <t>Подпрограмма "Противопожарная безопасность учреждений культуры" муниципальной программы "Культура Кировского района Ленинградской области"</t>
  </si>
  <si>
    <t>5541221</t>
  </si>
  <si>
    <t>Обслуживание АПС в муниципальных учреждениях культуры в рамках подпрограммы "Противопожарная безопасность учреждений культуры" муниципальной программы "Культура Кировского района Ленинградской области"</t>
  </si>
  <si>
    <t>5541224</t>
  </si>
  <si>
    <t>Обеспечение функционирования канала связи с пожарными частями в муниципальных учреждениях культуры в рамках подпрограммы "Противопожарная безопасность учреждений культуры" муниципальной программы "Культура Кировского района Ленинградской области"</t>
  </si>
  <si>
    <t>5541228</t>
  </si>
  <si>
    <t>Организация мероприятий по комплексной безопасности муниципальных учреждений культуры в рамках подпрограммы "Противопожарная безопасность учреждений культуры" муниципальной программы "Культура Кировского района Ленинградской области"</t>
  </si>
  <si>
    <t>5550000</t>
  </si>
  <si>
    <t>Подпрограмма "Обеспечение деятельности Управления культуры администрации Кировского муниципального района Ленинградской области" муниципальной программы "Культура Кировского района Ленинградской области"</t>
  </si>
  <si>
    <t>5550021</t>
  </si>
  <si>
    <t>Расходы на выплаты по оплате труда работников органов МСУ в рамках подпрограммы "Обеспечение деятельности Управления культуры администрации Кировского муниципального района Ленинградской области" муниципальной программы "Культура Кировского района Ленинградской области"</t>
  </si>
  <si>
    <t>5550023</t>
  </si>
  <si>
    <t>Расходы на обеспечение функций органов МСУ в рамках подпрограммы "Обеспечение деятельности Управления культуры администрации Кировского муниципального района Ленинградской области" муниципальной программы "Культура Кировского района Ленинградской области"</t>
  </si>
  <si>
    <t>5559602</t>
  </si>
  <si>
    <t>Расходы на осуществление части передаваемых полномочий по созданию условий для организации досуга и обеспечения жителей поселения услугами организации культуры в рамках подпрограммы "Обеспечение деятельности Управления культуры администрации Кировского муниципального района Ленинградской области" муниципальной программы "Культура Кировского района Ленинградской области"</t>
  </si>
  <si>
    <t>5600000</t>
  </si>
  <si>
    <t>Муниципальная  программа "Обеспечение качественным жильем граждан на территории Кировского муниципального района Ленинградской области"</t>
  </si>
  <si>
    <t>5600331</t>
  </si>
  <si>
    <t>Софинансирование расходов на предоставление социальных выплат на обеспечение жильем молодых семей в рамках муниципальной  программы "Обеспечение качественным жильем граждан на территории Кировского муниципального района Ленинградской области"</t>
  </si>
  <si>
    <t>5600332</t>
  </si>
  <si>
    <t>Софинансирование расходов на предоставление социальных выплат на жилье для молодежи в рамках муниципальной  программы "Обеспечение качественным жильем граждан на территории Кировского муниципального района Ленинградской области"</t>
  </si>
  <si>
    <t>5600333</t>
  </si>
  <si>
    <t>Софинансирование расходов на поддержку граждан, нуждающихся в улучшении жилищных условий путем предоставления социальных выплат и компенсаций расходов, связанных с уплатой процентов по ипотечным жилищным кредитам, в рамках муниципальной  программы "Обеспечение качественным жильем граждан на территории Кировского муниципального района Ленинградской области"</t>
  </si>
  <si>
    <t>5600334</t>
  </si>
  <si>
    <t>Расходы на предоставление социальных выплат в рамках муниципальной  программы "Обеспечение качественным жильем граждан на территории Кировского муниципального района Ленинградской области"</t>
  </si>
  <si>
    <t>5605020</t>
  </si>
  <si>
    <t>Субсидии на обеспечение жильем молодых семей в рамках муниципальной программы "Обеспечение качественным жильем граждан на территории Кировского муниципального района Ленинградской области"</t>
  </si>
  <si>
    <t>5607074</t>
  </si>
  <si>
    <t>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кредитам, в рамках муниципальной программы "Обеспечение качественным жильем граждан на территории Кировского муниципального района Ленинградской области"</t>
  </si>
  <si>
    <t>5607075</t>
  </si>
  <si>
    <t>Субсидии на жилье для молодежи в рамках муниципальной программы "Обеспечение качественным жильем граждан на территории Кировского муниципального района Ленинградской области"</t>
  </si>
  <si>
    <t>5607076</t>
  </si>
  <si>
    <t>5700000</t>
  </si>
  <si>
    <t>Муниципальная программа "Обеспечение повышения энергоэффективности в Кировском муниципальном районе Ленинградской области"</t>
  </si>
  <si>
    <t>5701118</t>
  </si>
  <si>
    <t>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 в рамках муниципальной программы "Обеспечение повышения энергоэффективности в Кировском муниципальном районе Ленинградской области"</t>
  </si>
  <si>
    <t>5701119</t>
  </si>
  <si>
    <t>Проведение обязательных энергетических обследований в муниципальных учреждениях Кировского муниципального района Ленинградской области в рамках муниципальной программы "Обеспечение повышения энергоэффективности в Кировском муниципальном районе Ленинградской области"</t>
  </si>
  <si>
    <t>5701121</t>
  </si>
  <si>
    <t>Мероприятия по оснащению приборами учета энергоресурсов муниципальных  учреждений культуры в рамках муниципальной программы "Обеспечение повышения энергоэффективности в Кировском муниципальном районе Ленинградской области"</t>
  </si>
  <si>
    <t>5701124</t>
  </si>
  <si>
    <t>Мероприятия по оснащению приборами учета энергоресурсов муниципальных дошкольных учреждений в рамках муниципальной программы "Обеспечение повышения энергоэффективности в Кировском муниципальном районе Ленинградской области"</t>
  </si>
  <si>
    <t>5701125</t>
  </si>
  <si>
    <t>Мероприятия по оснащению приборами учета энергоресурсов муниципальных образовательных учреждений в рамках муниципальной программы "Обеспечение повышения энергоэффективности в Кировском муниципальном районе Ленинградской области"</t>
  </si>
  <si>
    <t>5800000</t>
  </si>
  <si>
    <t>Муниципальная программа "Безопасность Кировского муниципального района Ленинградской области"</t>
  </si>
  <si>
    <t>5810000</t>
  </si>
  <si>
    <t>Подпрограмма "Повышение безопасности дорожного движения в Кировском муниципальном районе Ленинградской области" муниципальной программы "Безопасность Кировского муниципального района Ленинградской области"</t>
  </si>
  <si>
    <t>5811241</t>
  </si>
  <si>
    <t>КЦСР</t>
  </si>
  <si>
    <t>5200000</t>
  </si>
  <si>
    <t>Муниципальная программа "Развитие образования в Кировском муниципальном районе Ленинградской области"</t>
  </si>
  <si>
    <t>5210000</t>
  </si>
  <si>
    <t>Подпрограмма "Развитие дошкольного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</si>
  <si>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5210024</t>
  </si>
  <si>
    <t>Расходы на обеспечение деятельности муниципальных казенных учреждений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</si>
  <si>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5210025</t>
  </si>
  <si>
    <t>Предоставление муниципальным бюджетным и автономным учреждениям субсидий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</si>
  <si>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5211113</t>
  </si>
  <si>
    <t>Расходы на оплату коммунальных услуг муниципальных бюджетных учреждений дошкольного образования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</si>
  <si>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5211177</t>
  </si>
  <si>
    <t>Оснащение оборудованием детских дошкольных организаций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</si>
  <si>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5211178</t>
  </si>
  <si>
    <t>Организация  семейных дошкольных групп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</si>
  <si>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5211180</t>
  </si>
  <si>
    <t>Обновление содержания дошкольного образования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</si>
  <si>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5211181</t>
  </si>
  <si>
    <t>Создание дополнительных мест в учреждениях дошкольного образования за исключением организации строительства, реконструкции объектов и выкупа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</si>
  <si>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5215059</t>
  </si>
  <si>
    <t>Модернизация региональных систем дошкольного образования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</si>
  <si>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5217047</t>
  </si>
  <si>
    <t>Строительство и реконструкция объектов для организации дошкольного образования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</si>
  <si>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5217136</t>
  </si>
  <si>
    <t>Выплата компенсации части родительский платы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</si>
  <si>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5218059</t>
  </si>
  <si>
    <t>Строительство детского сада на 280 мест в г.Шлиссельбург, Кировский район,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</si>
  <si>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5218060</t>
  </si>
  <si>
    <t>Организация реконструкции детского сада на 55 мест г.Шлиссельбург, Кировский район,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</si>
  <si>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5218064</t>
  </si>
  <si>
    <t>Строительство детской дошкольной организации на 220 мест в г.Кировск, Бульвар Партизанской славы, д.7 в рамках подпрограммы "Развитие дошкольного образования детей Кировского муниципального района Ленинградской области" муниципальной программы Ленинградской области "Развитие образования в Кировском муниципальном районе Ленинградской области"</t>
  </si>
  <si>
    <t>5218065</t>
  </si>
  <si>
    <t>Строительство детской дошкольной организации на 155 мест в г.Отрадное, ул.Новая, д.9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</si>
  <si>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5220000</t>
  </si>
  <si>
    <t>Подпрограмма "Развитие начального общего, основного общего и среднего общего образования детей 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</si>
  <si>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5220024</t>
  </si>
  <si>
    <t>Расходы на обеспечение деятельности муниципальных казенных учреждений в рамках подпрограммы "Развитие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</si>
  <si>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5220025</t>
  </si>
  <si>
    <t>Предоставление муниципальным бюджетным и автономным учреждениям субсидий в рамках подпрограммы "Развитие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</si>
  <si>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5221123</t>
  </si>
  <si>
    <t>Расходы на оплату коммунальных услуг муниципальных бюджетных учреждений общего образования  в рамках подпрограммы "Развитие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</si>
  <si>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5221183</t>
  </si>
  <si>
    <t>Обновление содержания общего образования и  развитие сети общеобразовательных учреждений в рамках подпрограммы "Развитие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</si>
  <si>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5221184</t>
  </si>
  <si>
    <t>Развитие воспитательного потенциала системы общего образования в рамках подпрограммы "Развитие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</si>
  <si>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5221187</t>
  </si>
  <si>
    <t>Оснащение учебно-лабораторным оборудованием организаций, работающих по ФГОС, в рамках подпрограммы "Развитие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</si>
  <si>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5221188</t>
  </si>
  <si>
    <t>Государственная регламентация деятельности образовательных организаций в рамках подпрограммы "Развитие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</si>
  <si>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5221195</t>
  </si>
  <si>
    <t>Организация групп продленного дня в образовательных организациях в рамках подпрограммы "Развитие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 "</t>
  </si>
  <si>
    <t>5227051</t>
  </si>
  <si>
    <t>Укрепление материально-технической базы учреждений общего образования в рамках подпрограммы Развитие начального общего, основного общего и среднего общего образования детей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</si>
  <si>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5230000</t>
  </si>
  <si>
    <t>Подпрограмма "Развитие воспитательного пространства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</si>
  <si>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5230025</t>
  </si>
  <si>
    <t>Предоставление муниципальным бюджетным и автономным учреждениям субсидий в рамках подпрограммы "Развитие воспитательного пространства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</si>
  <si>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5231133</t>
  </si>
  <si>
    <t>Расходы на оплату коммунальных услуг муниципальных бюджетных учреждений дополнительного образования  в рамках подпрограммы "Развитие воспитательного пространства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</si>
  <si>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5231179</t>
  </si>
  <si>
    <t>Оснащение оборудованием муниципальных бюджетных организаций дополнительного образования в рамках подпрограммы "Развитие дошкольного образования детей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</si>
  <si>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5231186</t>
  </si>
  <si>
    <t>Развитие системы образования в рамках подпрограммы "Развитие воспитательного пространства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</si>
  <si>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5231189</t>
  </si>
  <si>
    <t>Поддержка талантливой молодежи в рамках подпрограммы "Развитие воспитательного пространства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</si>
  <si>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5240000</t>
  </si>
  <si>
    <t>Подпрограмма "Кадровое обеспечение системы образования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</si>
  <si>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5241190</t>
  </si>
  <si>
    <t>Развитие кадрового потенциала системы дошкольного, общего и дополнительного образования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</si>
  <si>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5241191</t>
  </si>
  <si>
    <t>Поощрение педагогических работников района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</si>
  <si>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5241192</t>
  </si>
  <si>
    <t>Развитие кадровых ресурсов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</si>
  <si>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5241193</t>
  </si>
  <si>
    <t>Проведение аттестации рабочих мест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</si>
  <si>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5241194</t>
  </si>
  <si>
    <t>Проведение периодического медицинского осмотра работников образовательных учреждений 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</si>
  <si>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5247135</t>
  </si>
  <si>
    <t>Реализация программ дошкольного образования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</si>
  <si>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5247137</t>
  </si>
  <si>
    <t>Выплата вознаграждения за классное руководство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</si>
  <si>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5247153</t>
  </si>
  <si>
    <t>Реализация программ начального общего, основного общего, среднего общего образования в общеобразовательных организациях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</si>
  <si>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5248058</t>
  </si>
  <si>
    <t>Обеспечение жильем педагогических работников в рамках подпрограммы "Кадровое обеспечение системы образования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</si>
  <si>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5250000</t>
  </si>
  <si>
    <t>Подпрограмма "Информатизация системы образования 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</si>
  <si>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5251215</t>
  </si>
  <si>
    <t>Развитие электронного и дистанционного обучения в образовательных организациях в рамках подпрограммы "Информатизация системы образования 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</si>
  <si>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5251227</t>
  </si>
  <si>
    <t>Приобретение компьютерного оборудования для образовательных организаций в целях информатизации обучения в рамках подпрограммы "Информатизация системы образования 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</si>
  <si>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5251230</t>
  </si>
  <si>
    <t>Техническое сопровождение в целях информатизации обучения учащихся в рамках подпрограммы "Информатизация системы образования 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</si>
  <si>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5257050</t>
  </si>
  <si>
    <t>Обновление содержания общего образования, создание современной образовательной среды и развитие сети общеобразовательных учреждений в рамках подпрограммы "Информатизация системы образования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</si>
  <si>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5257051</t>
  </si>
  <si>
    <t>Укрепление материально-технической базы учреждений общего образования в рамках подпрограммы "Информатизация системы образования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</si>
  <si>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5260000</t>
  </si>
  <si>
    <t>Подпрограмма "Охрана здоровья участников образовательного процесса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</si>
  <si>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5261222</t>
  </si>
  <si>
    <t>Проведение мероприятий, направленных на организацию охраны участников образовательного процесса, в рамках подпрограммы "Охрана здоровья участников образовательного процесса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</si>
  <si>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5261225</t>
  </si>
  <si>
    <t>Обслуживание системы водоочистки образовательных организаций в рамках подпрограммы "Охрана здоровья участников образовательного процесса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</si>
  <si>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5261226</t>
  </si>
  <si>
    <t>Благоустройство территорий образовательных организаций в рамках подпрограммы "Охрана здоровья участников образовательного процесса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</si>
  <si>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5261229</t>
  </si>
  <si>
    <t>Организация отдыха и оздоровления детей и подростков в рамках подпрограммы "Охрана здоровья участников образовательного процесса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</si>
  <si>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5267051</t>
  </si>
  <si>
    <t>Укрепление материально-технической базы учреждений общего образования в рамках подпрограммы "Охрана здоровья участников образовательного процесса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</si>
  <si>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5267060</t>
  </si>
  <si>
    <t>Организация отдыха и оздоровления детей и подростков с целью проведения с-витаминизации третьих блюд в оздоровительных лагерях всех типов и видов в рамках подпрограммы "Охрана здоровья участников образовательного процесса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</si>
  <si>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5267144</t>
  </si>
  <si>
    <t>Питание обучающихся в общеобразовательных учреждениях, расположенных на территории Ленинградской области, в рамках подпрограммы "Охрана здоровья участников образовательного процесса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</si>
  <si>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5270000</t>
  </si>
  <si>
    <t>Подпрограмма "Безопасность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</si>
  <si>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5271216</t>
  </si>
  <si>
    <t>Обслуживание АПС в муниципальных образовательных организациях  в рамках подпрограммы "Безопасность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</si>
  <si>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5271217</t>
  </si>
  <si>
    <t>Обеспечение функционирования канала связи с пожарными частями в муниципальных образовательных организациях  в рамках подпрограммы "Безопасность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</si>
  <si>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5271218</t>
  </si>
  <si>
    <t>Обслуживание охранной тревожной сигнализации в муниципальных образовательных организациях  в рамках подпрограммы "Безопасность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</si>
  <si>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5271219</t>
  </si>
  <si>
    <t>Обеспечение муниципальных образовательных организаций  системой молниезащиты в рамках подпрограммы "Безопасность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</si>
  <si>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5271220</t>
  </si>
  <si>
    <t>Организация мероприятий по комплексной безопасности муниципальных образовательных организаций  в рамках подпрограммы "Безопасность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</si>
  <si>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5280000</t>
  </si>
  <si>
    <t>Подпрограмма "Укрепление материально-технической базы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</si>
  <si>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5281231</t>
  </si>
  <si>
    <t>Укрепление материально-технической базы учреждений дошкольного образования в рамках подпрограммы "Укрепление материально-технической базы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</si>
  <si>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5281232</t>
  </si>
  <si>
    <t>Укрепление материально-технической базы учреждений общего образования в рамках подпрограммы "Укрепление материально-технической базы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области"</t>
  </si>
  <si>
    <t>5281233</t>
  </si>
  <si>
    <t>Укрепление материально-технической базы учреждений дополнительного образования в рамках подпрограммы "Укрепление материально-технической базы образовательных организаций Кировского муниципального района Ленинградской области" муниципальной программы "Развитие образования  в Кировском муниципальном районе Ленинградской области</t>
  </si>
  <si>
    <t>5287049</t>
  </si>
  <si>
    <t>Укрепление материально-технической базы учреждений дошкольного образования в рамках подпрограммы "Укрепление материально-технической базы образовательных организаций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</si>
  <si>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5287051</t>
  </si>
  <si>
    <t>Укрепление материально-технической базы учреждений общего образования в рамках подпрограммы "Укрепление материально-технической базы образовательных организаций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</si>
  <si>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5287057</t>
  </si>
  <si>
    <t>Укрепление материально-технической базы учреждений дополнительного образования в рамках подпрограммы "Укрепление материально-технической базы образовательных организаций Кировского муниципального района Ленинградской области" муниципальной программы "Развитие образования в Кировском муниципальном районе Ленинградской области"</t>
  </si>
  <si>
    <t>5300000</t>
  </si>
  <si>
    <t>Муниципальная программа "Социальная поддержка отдельных категорий граждан Кировского района Ленинградской области"</t>
  </si>
  <si>
    <t>5310000</t>
  </si>
  <si>
    <t>Подпрограмма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</si>
  <si>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5315250</t>
  </si>
  <si>
    <t>Оплата жилья и коммунальных услуг отдельным категориям граждан, оказание мер социальной поддержки которым относится к полномочиям Российской Федерации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</si>
  <si>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5317104</t>
  </si>
  <si>
    <t>Меры социальной поддержки ветеранов труда по предоставлению ежемесячной денежной выплаты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</si>
  <si>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5317105</t>
  </si>
  <si>
    <t>Меры социальной поддержки жертв политических репрессий по предоставлению ежемесячной денежной выплаты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</si>
  <si>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5317106</t>
  </si>
  <si>
    <t>Меры социальной поддержки тружеников тыла по предоставлению ежемесячной денежной выплаты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</si>
  <si>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5317107</t>
  </si>
  <si>
    <t>Предоставление государственной социальной помощи в форме единовременной денежной выплаты или натуральной помощи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</si>
  <si>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5317109</t>
  </si>
  <si>
    <t>Меры социальной поддержки лиц, удостоенных звания "Ветеран труда Ленинградской области"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</si>
  <si>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5317110</t>
  </si>
  <si>
    <t>Меры социальной поддержки ветеранов труда по оплате жилья и коммунальных услуг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</si>
  <si>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5317111</t>
  </si>
  <si>
    <t>Меры социальной поддержки жертв политических репрессий по оплате жилья и коммунальных услуг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</si>
  <si>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5317112</t>
  </si>
  <si>
    <t>Меры социальной поддержки сельских специалистов по оплате жилья и коммунальных услуг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</si>
  <si>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5317113</t>
  </si>
  <si>
    <t>Предоставление гражданам субсидий на оплату жилого помещения и коммунальных услуг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</si>
  <si>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5317115</t>
  </si>
  <si>
    <t>Меры социальной поддержки в части изготовления и ремонта зубных протезов отдельным категориям граждан, проживающих в Ленинградской области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</si>
  <si>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5317116</t>
  </si>
  <si>
    <t>Выплата социального пособия и возмещение расходов на погребение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</si>
  <si>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5317117</t>
  </si>
  <si>
    <t>Меры социальной поддержки инвалидов, получивших транспортные средства бесплатно или приобретших их на льготных условиях, инвалидов войны I и II групп, приобретших транспортные средства за полную стоимость, инвалидов вследствие общего заболевания, инвалидов с детства, детей-инвалидов, имеющих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техническое обслуживание транспортных средств и запасные части к ним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</si>
  <si>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5317118</t>
  </si>
  <si>
    <t>Меры социальной поддержки по предоставлению единовременной выплаты лицам, состоящим в браке 50, 60, 70 и 75 лет в рамках подпрограммы "Развитие мер социальной поддержки отдельных категорий граждан" муниципальной программы "Социальная поддержка отдельных категорий граждан Кировского района Ленинградской области"</t>
  </si>
  <si>
    <t>5320000</t>
  </si>
  <si>
    <t>Подпрограмма "Модернизация и развитие социального обслуживания населения" муниципальной программы "Социальная поддержка отдельных категорий граждан Кировского района Ленинградской области"</t>
  </si>
  <si>
    <t>5327120</t>
  </si>
  <si>
    <t>Предоставление социального обслуживания населению в рамках подпрограммы "Модернизация и развитие социального обслуживания населения" муниципальной программы "Социальная поддержка отдельных категорий граждан Кировского района Ленинградской области"</t>
  </si>
  <si>
    <t>5330000</t>
  </si>
  <si>
    <t>Подпрограмма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</si>
  <si>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5331077</t>
  </si>
  <si>
    <t>Проведение мероприятий 2 этапа "Семья" комплексной профилактической операции "Подросток"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</si>
  <si>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5331078</t>
  </si>
  <si>
    <t>Профилактика семейного неблагополучия и укрепления института семьи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</si>
  <si>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5331079</t>
  </si>
  <si>
    <t>Оказание материальной помощи детям–инвалидам в рамках проведения Международного дня инвалида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</si>
  <si>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5331080</t>
  </si>
  <si>
    <t>Создание модели службы «Домашняя няня» для детей-инвалидов, имеющих тяжелые ограничения жизнедеятельности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</si>
  <si>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5331081</t>
  </si>
  <si>
    <t>Обеспечение доступности жилых помещений в многоквартирных домах, в которых проживают дети-инвалиды, имеющие медицинские показания  к обеспечению креслом-коляской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</si>
  <si>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5331214</t>
  </si>
  <si>
    <t>Организация оздоровления, отдыха и занятости детей из семей, находящихся в трудной жизненной ситуации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</si>
  <si>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5335084</t>
  </si>
  <si>
    <t>Ежемесячная денежная выплата, назначаемая в случае рождения третьего ребенка и последующих детей до достижения ребенком возраста трех лет в рамках п/программы "Совершенствование социальной поддержки семьи и детей" МП "Социальная поддержка отдельных категорий граждан в Кировском районе ЛО"</t>
  </si>
  <si>
    <t>5335380</t>
  </si>
  <si>
    <t>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</si>
  <si>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5335381</t>
  </si>
  <si>
    <t>Расходы за счет субвенции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в рамках подпрограммы "Совершенствование социальной поддержки семьи и детей" муниципальной программы "Социальная поддержка отдельных категорий граждан Кировского района Ленинградской области"</t>
  </si>
  <si>
    <t>5335385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</si>
</sst>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%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thin"/>
      <top style="thin"/>
      <bottom style="thin"/>
    </border>
    <border>
      <left style="hair"/>
      <right style="thin"/>
      <top/>
      <bottom style="thin"/>
    </border>
    <border>
      <left style="thin"/>
      <right style="hair"/>
      <top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/>
      <right style="thin"/>
      <top style="thin"/>
      <bottom style="thin"/>
    </border>
    <border>
      <left style="hair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165" fontId="6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165" fontId="6" fillId="0" borderId="14" xfId="0" applyNumberFormat="1" applyFont="1" applyBorder="1" applyAlignment="1">
      <alignment vertical="center"/>
    </xf>
    <xf numFmtId="164" fontId="7" fillId="0" borderId="13" xfId="0" applyNumberFormat="1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165" fontId="7" fillId="0" borderId="14" xfId="0" applyNumberFormat="1" applyFont="1" applyBorder="1" applyAlignment="1">
      <alignment vertical="center"/>
    </xf>
    <xf numFmtId="165" fontId="7" fillId="0" borderId="15" xfId="0" applyNumberFormat="1" applyFont="1" applyBorder="1" applyAlignment="1">
      <alignment vertical="center"/>
    </xf>
    <xf numFmtId="165" fontId="7" fillId="0" borderId="16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horizontal="left" vertical="center" wrapText="1"/>
    </xf>
    <xf numFmtId="165" fontId="6" fillId="0" borderId="16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164" fontId="7" fillId="0" borderId="19" xfId="0" applyNumberFormat="1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left" vertical="center" wrapText="1"/>
    </xf>
    <xf numFmtId="4" fontId="7" fillId="0" borderId="21" xfId="0" applyNumberFormat="1" applyFont="1" applyBorder="1" applyAlignment="1">
      <alignment horizontal="right" vertical="center" wrapText="1"/>
    </xf>
    <xf numFmtId="165" fontId="7" fillId="0" borderId="22" xfId="0" applyNumberFormat="1" applyFont="1" applyBorder="1" applyAlignment="1">
      <alignment vertical="center"/>
    </xf>
    <xf numFmtId="165" fontId="6" fillId="0" borderId="15" xfId="0" applyNumberFormat="1" applyFont="1" applyBorder="1" applyAlignment="1">
      <alignment vertical="center"/>
    </xf>
    <xf numFmtId="165" fontId="7" fillId="0" borderId="23" xfId="0" applyNumberFormat="1" applyFont="1" applyBorder="1" applyAlignment="1">
      <alignment vertical="center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6" fillId="7" borderId="25" xfId="0" applyNumberFormat="1" applyFont="1" applyFill="1" applyBorder="1" applyAlignment="1">
      <alignment horizontal="center" vertical="center" wrapText="1"/>
    </xf>
    <xf numFmtId="49" fontId="6" fillId="7" borderId="19" xfId="0" applyNumberFormat="1" applyFont="1" applyFill="1" applyBorder="1" applyAlignment="1">
      <alignment horizontal="left" vertical="center" wrapText="1"/>
    </xf>
    <xf numFmtId="4" fontId="6" fillId="7" borderId="19" xfId="0" applyNumberFormat="1" applyFont="1" applyFill="1" applyBorder="1" applyAlignment="1">
      <alignment horizontal="right" vertical="center" wrapText="1"/>
    </xf>
    <xf numFmtId="165" fontId="6" fillId="7" borderId="27" xfId="0" applyNumberFormat="1" applyFont="1" applyFill="1" applyBorder="1" applyAlignment="1">
      <alignment vertical="center"/>
    </xf>
    <xf numFmtId="165" fontId="6" fillId="7" borderId="22" xfId="0" applyNumberFormat="1" applyFont="1" applyFill="1" applyBorder="1" applyAlignment="1">
      <alignment vertical="center"/>
    </xf>
    <xf numFmtId="165" fontId="6" fillId="7" borderId="28" xfId="0" applyNumberFormat="1" applyFont="1" applyFill="1" applyBorder="1" applyAlignment="1">
      <alignment vertical="center"/>
    </xf>
    <xf numFmtId="164" fontId="6" fillId="7" borderId="19" xfId="0" applyNumberFormat="1" applyFont="1" applyFill="1" applyBorder="1" applyAlignment="1">
      <alignment horizontal="left" vertical="center" wrapText="1"/>
    </xf>
    <xf numFmtId="49" fontId="6" fillId="7" borderId="25" xfId="0" applyNumberFormat="1" applyFont="1" applyFill="1" applyBorder="1" applyAlignment="1">
      <alignment horizontal="center"/>
    </xf>
    <xf numFmtId="49" fontId="6" fillId="7" borderId="19" xfId="0" applyNumberFormat="1" applyFont="1" applyFill="1" applyBorder="1" applyAlignment="1">
      <alignment horizontal="left"/>
    </xf>
    <xf numFmtId="4" fontId="6" fillId="7" borderId="19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14"/>
  <sheetViews>
    <sheetView showGridLines="0" tabSelected="1" zoomScalePageLayoutView="0" workbookViewId="0" topLeftCell="A1">
      <selection activeCell="A2" sqref="A2:E2"/>
    </sheetView>
  </sheetViews>
  <sheetFormatPr defaultColWidth="9.140625" defaultRowHeight="12.75" customHeight="1" outlineLevelRow="2"/>
  <cols>
    <col min="1" max="1" width="6.7109375" style="3" customWidth="1"/>
    <col min="2" max="2" width="45.7109375" style="3" customWidth="1"/>
    <col min="3" max="4" width="15.421875" style="3" customWidth="1"/>
    <col min="5" max="5" width="11.00390625" style="3" customWidth="1"/>
    <col min="6" max="6" width="9.140625" style="3" customWidth="1"/>
    <col min="7" max="7" width="13.140625" style="3" bestFit="1" customWidth="1"/>
    <col min="8" max="16384" width="9.140625" style="3" customWidth="1"/>
  </cols>
  <sheetData>
    <row r="1" spans="1:10" ht="39" customHeight="1">
      <c r="A1" s="47" t="s">
        <v>149</v>
      </c>
      <c r="B1" s="47"/>
      <c r="C1" s="47"/>
      <c r="D1" s="47"/>
      <c r="E1" s="47"/>
      <c r="F1" s="1"/>
      <c r="G1" s="2"/>
      <c r="H1" s="2"/>
      <c r="I1" s="1"/>
      <c r="J1" s="1"/>
    </row>
    <row r="2" spans="1:10" ht="21" customHeight="1">
      <c r="A2" s="47" t="s">
        <v>148</v>
      </c>
      <c r="B2" s="47"/>
      <c r="C2" s="47"/>
      <c r="D2" s="47"/>
      <c r="E2" s="47"/>
      <c r="F2" s="1"/>
      <c r="G2" s="2"/>
      <c r="H2" s="2"/>
      <c r="I2" s="1"/>
      <c r="J2" s="1"/>
    </row>
    <row r="3" spans="1:10" ht="12.75">
      <c r="A3" s="4"/>
      <c r="B3" s="4"/>
      <c r="C3" s="4"/>
      <c r="D3" s="4"/>
      <c r="E3" s="4"/>
      <c r="F3" s="4"/>
      <c r="G3" s="4"/>
      <c r="H3" s="4"/>
      <c r="I3" s="5"/>
      <c r="J3" s="5"/>
    </row>
    <row r="4" spans="1:5" ht="42">
      <c r="A4" s="6" t="s">
        <v>339</v>
      </c>
      <c r="B4" s="6" t="s">
        <v>144</v>
      </c>
      <c r="C4" s="6" t="s">
        <v>145</v>
      </c>
      <c r="D4" s="6" t="s">
        <v>146</v>
      </c>
      <c r="E4" s="7" t="s">
        <v>147</v>
      </c>
    </row>
    <row r="5" spans="1:5" ht="31.5">
      <c r="A5" s="37" t="s">
        <v>340</v>
      </c>
      <c r="B5" s="38" t="s">
        <v>341</v>
      </c>
      <c r="C5" s="39">
        <v>1166724.74</v>
      </c>
      <c r="D5" s="39">
        <v>772235.98</v>
      </c>
      <c r="E5" s="40">
        <f>D5/C5</f>
        <v>0.6618836076108234</v>
      </c>
    </row>
    <row r="6" spans="1:5" ht="52.5" outlineLevel="1">
      <c r="A6" s="37" t="s">
        <v>342</v>
      </c>
      <c r="B6" s="38" t="s">
        <v>343</v>
      </c>
      <c r="C6" s="39">
        <v>289892.65</v>
      </c>
      <c r="D6" s="39">
        <v>179112.62</v>
      </c>
      <c r="E6" s="40">
        <f aca="true" t="shared" si="0" ref="E6:E69">D6/C6</f>
        <v>0.6178584382874143</v>
      </c>
    </row>
    <row r="7" spans="1:5" ht="12.75" outlineLevel="1">
      <c r="A7" s="33"/>
      <c r="B7" s="8" t="s">
        <v>140</v>
      </c>
      <c r="C7" s="9"/>
      <c r="D7" s="9"/>
      <c r="E7" s="10"/>
    </row>
    <row r="8" spans="1:5" ht="12.75" outlineLevel="1">
      <c r="A8" s="34"/>
      <c r="B8" s="11" t="s">
        <v>143</v>
      </c>
      <c r="C8" s="12">
        <f>C18</f>
        <v>725.76</v>
      </c>
      <c r="D8" s="12">
        <f>D18</f>
        <v>725.76</v>
      </c>
      <c r="E8" s="13">
        <f t="shared" si="0"/>
        <v>1</v>
      </c>
    </row>
    <row r="9" spans="1:5" ht="12.75" outlineLevel="1">
      <c r="A9" s="34"/>
      <c r="B9" s="11" t="s">
        <v>141</v>
      </c>
      <c r="C9" s="12">
        <f>C19+C20</f>
        <v>57335.88</v>
      </c>
      <c r="D9" s="12">
        <f>D19+D20</f>
        <v>22924.22</v>
      </c>
      <c r="E9" s="13">
        <f t="shared" si="0"/>
        <v>0.39982328691911595</v>
      </c>
    </row>
    <row r="10" spans="1:5" ht="12.75" outlineLevel="1">
      <c r="A10" s="33"/>
      <c r="B10" s="8" t="s">
        <v>142</v>
      </c>
      <c r="C10" s="9">
        <f>C11+C12+C13+C14+C15+C16+C17+C21+C22+C23+C24</f>
        <v>231831.00999999998</v>
      </c>
      <c r="D10" s="9">
        <f>D11+D12+D13+D14+D15+D16+D17+D21+D22+D23+D24</f>
        <v>155462.64</v>
      </c>
      <c r="E10" s="13">
        <f t="shared" si="0"/>
        <v>0.6705860445502956</v>
      </c>
    </row>
    <row r="11" spans="1:5" ht="67.5" outlineLevel="2">
      <c r="A11" s="27" t="s">
        <v>344</v>
      </c>
      <c r="B11" s="14" t="s">
        <v>345</v>
      </c>
      <c r="C11" s="15">
        <v>6768.51</v>
      </c>
      <c r="D11" s="15">
        <v>4959.64</v>
      </c>
      <c r="E11" s="16">
        <f t="shared" si="0"/>
        <v>0.7327521123555997</v>
      </c>
    </row>
    <row r="12" spans="1:5" ht="67.5" outlineLevel="2">
      <c r="A12" s="27" t="s">
        <v>346</v>
      </c>
      <c r="B12" s="14" t="s">
        <v>347</v>
      </c>
      <c r="C12" s="15">
        <v>145997.86</v>
      </c>
      <c r="D12" s="15">
        <v>100360.31</v>
      </c>
      <c r="E12" s="16">
        <f t="shared" si="0"/>
        <v>0.6874094592893348</v>
      </c>
    </row>
    <row r="13" spans="1:5" ht="67.5" outlineLevel="2">
      <c r="A13" s="27" t="s">
        <v>348</v>
      </c>
      <c r="B13" s="14" t="s">
        <v>349</v>
      </c>
      <c r="C13" s="15">
        <v>33650.78</v>
      </c>
      <c r="D13" s="15">
        <v>23652.65</v>
      </c>
      <c r="E13" s="16">
        <f t="shared" si="0"/>
        <v>0.7028856389064385</v>
      </c>
    </row>
    <row r="14" spans="1:5" ht="56.25" outlineLevel="2">
      <c r="A14" s="27" t="s">
        <v>350</v>
      </c>
      <c r="B14" s="14" t="s">
        <v>351</v>
      </c>
      <c r="C14" s="15">
        <v>802.5</v>
      </c>
      <c r="D14" s="15">
        <v>771.52</v>
      </c>
      <c r="E14" s="16">
        <f t="shared" si="0"/>
        <v>0.9613956386292835</v>
      </c>
    </row>
    <row r="15" spans="1:5" ht="56.25" outlineLevel="2">
      <c r="A15" s="27" t="s">
        <v>352</v>
      </c>
      <c r="B15" s="14" t="s">
        <v>353</v>
      </c>
      <c r="C15" s="15">
        <v>100</v>
      </c>
      <c r="D15" s="15">
        <v>0</v>
      </c>
      <c r="E15" s="16">
        <f t="shared" si="0"/>
        <v>0</v>
      </c>
    </row>
    <row r="16" spans="1:5" ht="56.25" outlineLevel="2">
      <c r="A16" s="27" t="s">
        <v>354</v>
      </c>
      <c r="B16" s="14" t="s">
        <v>355</v>
      </c>
      <c r="C16" s="15">
        <v>649</v>
      </c>
      <c r="D16" s="15">
        <v>3</v>
      </c>
      <c r="E16" s="16">
        <f t="shared" si="0"/>
        <v>0.004622496147919877</v>
      </c>
    </row>
    <row r="17" spans="1:5" ht="78.75" outlineLevel="2">
      <c r="A17" s="27" t="s">
        <v>356</v>
      </c>
      <c r="B17" s="14" t="s">
        <v>357</v>
      </c>
      <c r="C17" s="15">
        <v>1732.42</v>
      </c>
      <c r="D17" s="15">
        <v>933.41</v>
      </c>
      <c r="E17" s="16">
        <f t="shared" si="0"/>
        <v>0.5387896699414692</v>
      </c>
    </row>
    <row r="18" spans="1:5" ht="67.5" outlineLevel="2">
      <c r="A18" s="27" t="s">
        <v>358</v>
      </c>
      <c r="B18" s="14" t="s">
        <v>359</v>
      </c>
      <c r="C18" s="15">
        <v>725.76</v>
      </c>
      <c r="D18" s="15">
        <v>725.76</v>
      </c>
      <c r="E18" s="16">
        <f t="shared" si="0"/>
        <v>1</v>
      </c>
    </row>
    <row r="19" spans="1:5" ht="67.5" outlineLevel="2">
      <c r="A19" s="27" t="s">
        <v>360</v>
      </c>
      <c r="B19" s="14" t="s">
        <v>361</v>
      </c>
      <c r="C19" s="15">
        <v>46348.38</v>
      </c>
      <c r="D19" s="15">
        <v>16439.87</v>
      </c>
      <c r="E19" s="16">
        <f t="shared" si="0"/>
        <v>0.35470214924448273</v>
      </c>
    </row>
    <row r="20" spans="1:5" ht="56.25" outlineLevel="2">
      <c r="A20" s="27" t="s">
        <v>362</v>
      </c>
      <c r="B20" s="14" t="s">
        <v>363</v>
      </c>
      <c r="C20" s="15">
        <v>10987.5</v>
      </c>
      <c r="D20" s="15">
        <v>6484.35</v>
      </c>
      <c r="E20" s="16">
        <f t="shared" si="0"/>
        <v>0.5901569965870308</v>
      </c>
    </row>
    <row r="21" spans="1:5" ht="67.5" outlineLevel="2">
      <c r="A21" s="27" t="s">
        <v>364</v>
      </c>
      <c r="B21" s="14" t="s">
        <v>365</v>
      </c>
      <c r="C21" s="15">
        <v>19724.78</v>
      </c>
      <c r="D21" s="15">
        <v>19618.57</v>
      </c>
      <c r="E21" s="16">
        <f t="shared" si="0"/>
        <v>0.9946154025545533</v>
      </c>
    </row>
    <row r="22" spans="1:5" ht="67.5" outlineLevel="2">
      <c r="A22" s="27" t="s">
        <v>366</v>
      </c>
      <c r="B22" s="14" t="s">
        <v>367</v>
      </c>
      <c r="C22" s="15">
        <v>5304.21</v>
      </c>
      <c r="D22" s="15">
        <v>4156.23</v>
      </c>
      <c r="E22" s="16">
        <f t="shared" si="0"/>
        <v>0.7835719174014603</v>
      </c>
    </row>
    <row r="23" spans="1:5" ht="78.75" outlineLevel="2">
      <c r="A23" s="27" t="s">
        <v>368</v>
      </c>
      <c r="B23" s="14" t="s">
        <v>369</v>
      </c>
      <c r="C23" s="15">
        <v>11708.86</v>
      </c>
      <c r="D23" s="15">
        <v>293.48</v>
      </c>
      <c r="E23" s="16">
        <f t="shared" si="0"/>
        <v>0.025064780004201946</v>
      </c>
    </row>
    <row r="24" spans="1:5" ht="67.5" outlineLevel="2">
      <c r="A24" s="27" t="s">
        <v>370</v>
      </c>
      <c r="B24" s="14" t="s">
        <v>371</v>
      </c>
      <c r="C24" s="15">
        <v>5392.09</v>
      </c>
      <c r="D24" s="15">
        <v>713.83</v>
      </c>
      <c r="E24" s="17">
        <f t="shared" si="0"/>
        <v>0.1323846597515991</v>
      </c>
    </row>
    <row r="25" spans="1:5" ht="63" outlineLevel="1">
      <c r="A25" s="37" t="s">
        <v>372</v>
      </c>
      <c r="B25" s="38" t="s">
        <v>373</v>
      </c>
      <c r="C25" s="39">
        <v>122664.86</v>
      </c>
      <c r="D25" s="39">
        <v>87588.03</v>
      </c>
      <c r="E25" s="41">
        <f t="shared" si="0"/>
        <v>0.7140433698778933</v>
      </c>
    </row>
    <row r="26" spans="1:5" ht="12.75" outlineLevel="1">
      <c r="A26" s="33"/>
      <c r="B26" s="8" t="s">
        <v>140</v>
      </c>
      <c r="C26" s="9"/>
      <c r="D26" s="9"/>
      <c r="E26" s="18"/>
    </row>
    <row r="27" spans="1:5" ht="12.75" outlineLevel="1">
      <c r="A27" s="34"/>
      <c r="B27" s="11" t="s">
        <v>143</v>
      </c>
      <c r="C27" s="12"/>
      <c r="D27" s="12"/>
      <c r="E27" s="16"/>
    </row>
    <row r="28" spans="1:5" ht="12.75" outlineLevel="1">
      <c r="A28" s="34"/>
      <c r="B28" s="11" t="s">
        <v>141</v>
      </c>
      <c r="C28" s="12">
        <f>C38</f>
        <v>300</v>
      </c>
      <c r="D28" s="12">
        <f>D38</f>
        <v>300</v>
      </c>
      <c r="E28" s="13">
        <f t="shared" si="0"/>
        <v>1</v>
      </c>
    </row>
    <row r="29" spans="1:5" ht="12.75" outlineLevel="1">
      <c r="A29" s="33"/>
      <c r="B29" s="8" t="s">
        <v>142</v>
      </c>
      <c r="C29" s="9">
        <f>C25-C28</f>
        <v>122364.86</v>
      </c>
      <c r="D29" s="9">
        <f>D25-D28</f>
        <v>87288.03</v>
      </c>
      <c r="E29" s="13">
        <f t="shared" si="0"/>
        <v>0.713342294511676</v>
      </c>
    </row>
    <row r="30" spans="1:5" ht="78.75" outlineLevel="2">
      <c r="A30" s="27" t="s">
        <v>374</v>
      </c>
      <c r="B30" s="14" t="s">
        <v>375</v>
      </c>
      <c r="C30" s="15">
        <v>68696.28</v>
      </c>
      <c r="D30" s="15">
        <v>49972.09</v>
      </c>
      <c r="E30" s="16">
        <f t="shared" si="0"/>
        <v>0.7274351682507407</v>
      </c>
    </row>
    <row r="31" spans="1:5" ht="78.75" outlineLevel="2">
      <c r="A31" s="27" t="s">
        <v>376</v>
      </c>
      <c r="B31" s="14" t="s">
        <v>377</v>
      </c>
      <c r="C31" s="15">
        <v>15577.5</v>
      </c>
      <c r="D31" s="15">
        <v>11640.84</v>
      </c>
      <c r="E31" s="16">
        <f t="shared" si="0"/>
        <v>0.7472855079441503</v>
      </c>
    </row>
    <row r="32" spans="1:5" ht="78.75" outlineLevel="2">
      <c r="A32" s="27" t="s">
        <v>378</v>
      </c>
      <c r="B32" s="14" t="s">
        <v>379</v>
      </c>
      <c r="C32" s="15">
        <v>27561.76</v>
      </c>
      <c r="D32" s="15">
        <v>19016.2</v>
      </c>
      <c r="E32" s="16">
        <f t="shared" si="0"/>
        <v>0.6899486825224515</v>
      </c>
    </row>
    <row r="33" spans="1:5" ht="78.75" outlineLevel="2">
      <c r="A33" s="27" t="s">
        <v>380</v>
      </c>
      <c r="B33" s="14" t="s">
        <v>381</v>
      </c>
      <c r="C33" s="15">
        <v>397</v>
      </c>
      <c r="D33" s="15">
        <v>85.2</v>
      </c>
      <c r="E33" s="16">
        <f t="shared" si="0"/>
        <v>0.2146095717884131</v>
      </c>
    </row>
    <row r="34" spans="1:5" ht="67.5" outlineLevel="2">
      <c r="A34" s="27" t="s">
        <v>382</v>
      </c>
      <c r="B34" s="14" t="s">
        <v>383</v>
      </c>
      <c r="C34" s="15">
        <v>60</v>
      </c>
      <c r="D34" s="15">
        <v>0</v>
      </c>
      <c r="E34" s="16">
        <f t="shared" si="0"/>
        <v>0</v>
      </c>
    </row>
    <row r="35" spans="1:5" ht="78.75" outlineLevel="2">
      <c r="A35" s="27" t="s">
        <v>384</v>
      </c>
      <c r="B35" s="14" t="s">
        <v>385</v>
      </c>
      <c r="C35" s="15">
        <v>600</v>
      </c>
      <c r="D35" s="15">
        <v>188.1</v>
      </c>
      <c r="E35" s="16">
        <f t="shared" si="0"/>
        <v>0.3135</v>
      </c>
    </row>
    <row r="36" spans="1:5" ht="78.75" outlineLevel="2">
      <c r="A36" s="27" t="s">
        <v>386</v>
      </c>
      <c r="B36" s="14" t="s">
        <v>387</v>
      </c>
      <c r="C36" s="15">
        <v>880</v>
      </c>
      <c r="D36" s="15">
        <v>199.55</v>
      </c>
      <c r="E36" s="16">
        <f t="shared" si="0"/>
        <v>0.22676136363636365</v>
      </c>
    </row>
    <row r="37" spans="1:5" ht="67.5" outlineLevel="2">
      <c r="A37" s="27" t="s">
        <v>388</v>
      </c>
      <c r="B37" s="14" t="s">
        <v>389</v>
      </c>
      <c r="C37" s="15">
        <v>8592.32</v>
      </c>
      <c r="D37" s="15">
        <v>6186.06</v>
      </c>
      <c r="E37" s="16">
        <f t="shared" si="0"/>
        <v>0.719952236415776</v>
      </c>
    </row>
    <row r="38" spans="1:5" ht="78.75" outlineLevel="2">
      <c r="A38" s="27" t="s">
        <v>390</v>
      </c>
      <c r="B38" s="14" t="s">
        <v>391</v>
      </c>
      <c r="C38" s="15">
        <v>300</v>
      </c>
      <c r="D38" s="15">
        <v>300</v>
      </c>
      <c r="E38" s="17">
        <f t="shared" si="0"/>
        <v>1</v>
      </c>
    </row>
    <row r="39" spans="1:5" ht="52.5" outlineLevel="1">
      <c r="A39" s="37" t="s">
        <v>392</v>
      </c>
      <c r="B39" s="38" t="s">
        <v>393</v>
      </c>
      <c r="C39" s="39">
        <v>100064.38</v>
      </c>
      <c r="D39" s="39">
        <v>69556.26</v>
      </c>
      <c r="E39" s="41">
        <f t="shared" si="0"/>
        <v>0.695115084908336</v>
      </c>
    </row>
    <row r="40" spans="1:5" ht="12.75" outlineLevel="1">
      <c r="A40" s="33"/>
      <c r="B40" s="8" t="s">
        <v>140</v>
      </c>
      <c r="C40" s="9"/>
      <c r="D40" s="9"/>
      <c r="E40" s="18"/>
    </row>
    <row r="41" spans="1:5" ht="12.75" outlineLevel="1">
      <c r="A41" s="34"/>
      <c r="B41" s="11" t="s">
        <v>143</v>
      </c>
      <c r="C41" s="12"/>
      <c r="D41" s="12"/>
      <c r="E41" s="16"/>
    </row>
    <row r="42" spans="1:5" ht="12.75" outlineLevel="1">
      <c r="A42" s="34"/>
      <c r="B42" s="11" t="s">
        <v>141</v>
      </c>
      <c r="C42" s="12"/>
      <c r="D42" s="12"/>
      <c r="E42" s="16"/>
    </row>
    <row r="43" spans="1:5" ht="12.75" outlineLevel="1">
      <c r="A43" s="33"/>
      <c r="B43" s="8" t="s">
        <v>142</v>
      </c>
      <c r="C43" s="9">
        <f>C39</f>
        <v>100064.38</v>
      </c>
      <c r="D43" s="9">
        <f>D39</f>
        <v>69556.26</v>
      </c>
      <c r="E43" s="13">
        <f t="shared" si="0"/>
        <v>0.695115084908336</v>
      </c>
    </row>
    <row r="44" spans="1:5" ht="67.5" outlineLevel="2">
      <c r="A44" s="27" t="s">
        <v>394</v>
      </c>
      <c r="B44" s="14" t="s">
        <v>395</v>
      </c>
      <c r="C44" s="15">
        <v>92037.4</v>
      </c>
      <c r="D44" s="15">
        <v>64521.51</v>
      </c>
      <c r="E44" s="16">
        <f t="shared" si="0"/>
        <v>0.7010357745872874</v>
      </c>
    </row>
    <row r="45" spans="1:5" ht="78.75" outlineLevel="2">
      <c r="A45" s="27" t="s">
        <v>396</v>
      </c>
      <c r="B45" s="14" t="s">
        <v>397</v>
      </c>
      <c r="C45" s="15">
        <v>6714.98</v>
      </c>
      <c r="D45" s="15">
        <v>4306.87</v>
      </c>
      <c r="E45" s="16">
        <f t="shared" si="0"/>
        <v>0.6413824017346291</v>
      </c>
    </row>
    <row r="46" spans="1:5" ht="67.5" outlineLevel="2">
      <c r="A46" s="27" t="s">
        <v>398</v>
      </c>
      <c r="B46" s="14" t="s">
        <v>399</v>
      </c>
      <c r="C46" s="15">
        <v>150</v>
      </c>
      <c r="D46" s="15">
        <v>150</v>
      </c>
      <c r="E46" s="16">
        <f t="shared" si="0"/>
        <v>1</v>
      </c>
    </row>
    <row r="47" spans="1:5" ht="56.25" outlineLevel="2">
      <c r="A47" s="27" t="s">
        <v>400</v>
      </c>
      <c r="B47" s="19" t="s">
        <v>401</v>
      </c>
      <c r="C47" s="15">
        <v>312</v>
      </c>
      <c r="D47" s="15">
        <v>61.18</v>
      </c>
      <c r="E47" s="16">
        <f t="shared" si="0"/>
        <v>0.1960897435897436</v>
      </c>
    </row>
    <row r="48" spans="1:5" ht="56.25" outlineLevel="2">
      <c r="A48" s="27" t="s">
        <v>402</v>
      </c>
      <c r="B48" s="19" t="s">
        <v>403</v>
      </c>
      <c r="C48" s="15">
        <v>850</v>
      </c>
      <c r="D48" s="15">
        <v>516.7</v>
      </c>
      <c r="E48" s="17">
        <f t="shared" si="0"/>
        <v>0.6078823529411765</v>
      </c>
    </row>
    <row r="49" spans="1:5" ht="52.5" outlineLevel="1">
      <c r="A49" s="37" t="s">
        <v>404</v>
      </c>
      <c r="B49" s="38" t="s">
        <v>405</v>
      </c>
      <c r="C49" s="39">
        <v>583126.52</v>
      </c>
      <c r="D49" s="39">
        <v>395844.49</v>
      </c>
      <c r="E49" s="41">
        <f t="shared" si="0"/>
        <v>0.6788312251687678</v>
      </c>
    </row>
    <row r="50" spans="1:5" ht="12.75" outlineLevel="1">
      <c r="A50" s="33"/>
      <c r="B50" s="8" t="s">
        <v>140</v>
      </c>
      <c r="C50" s="9"/>
      <c r="D50" s="9"/>
      <c r="E50" s="18"/>
    </row>
    <row r="51" spans="1:5" ht="12.75" outlineLevel="1">
      <c r="A51" s="34"/>
      <c r="B51" s="11" t="s">
        <v>143</v>
      </c>
      <c r="C51" s="12"/>
      <c r="D51" s="12"/>
      <c r="E51" s="16"/>
    </row>
    <row r="52" spans="1:5" ht="12.75" outlineLevel="1">
      <c r="A52" s="34"/>
      <c r="B52" s="11" t="s">
        <v>141</v>
      </c>
      <c r="C52" s="12">
        <f>C59+C60+C61</f>
        <v>575896.8</v>
      </c>
      <c r="D52" s="12">
        <f>D59+D60+D61</f>
        <v>394195.42999999993</v>
      </c>
      <c r="E52" s="13">
        <f t="shared" si="0"/>
        <v>0.6844897037108035</v>
      </c>
    </row>
    <row r="53" spans="1:5" ht="12.75" outlineLevel="1">
      <c r="A53" s="33"/>
      <c r="B53" s="8" t="s">
        <v>142</v>
      </c>
      <c r="C53" s="9">
        <f>C49-C52</f>
        <v>7229.719999999972</v>
      </c>
      <c r="D53" s="9">
        <f>D49-D52</f>
        <v>1649.0600000000559</v>
      </c>
      <c r="E53" s="13">
        <f t="shared" si="0"/>
        <v>0.228094587342257</v>
      </c>
    </row>
    <row r="54" spans="1:5" ht="67.5" outlineLevel="2">
      <c r="A54" s="27" t="s">
        <v>406</v>
      </c>
      <c r="B54" s="14" t="s">
        <v>407</v>
      </c>
      <c r="C54" s="15">
        <v>1015.72</v>
      </c>
      <c r="D54" s="15">
        <v>227.49</v>
      </c>
      <c r="E54" s="16">
        <f t="shared" si="0"/>
        <v>0.22396920411136928</v>
      </c>
    </row>
    <row r="55" spans="1:5" ht="56.25" outlineLevel="2">
      <c r="A55" s="27" t="s">
        <v>408</v>
      </c>
      <c r="B55" s="14" t="s">
        <v>409</v>
      </c>
      <c r="C55" s="15">
        <v>100</v>
      </c>
      <c r="D55" s="15">
        <v>91.9</v>
      </c>
      <c r="E55" s="16">
        <f t="shared" si="0"/>
        <v>0.919</v>
      </c>
    </row>
    <row r="56" spans="1:5" ht="56.25" outlineLevel="2">
      <c r="A56" s="27" t="s">
        <v>410</v>
      </c>
      <c r="B56" s="19" t="s">
        <v>411</v>
      </c>
      <c r="C56" s="15">
        <v>20</v>
      </c>
      <c r="D56" s="15">
        <v>0</v>
      </c>
      <c r="E56" s="16">
        <f t="shared" si="0"/>
        <v>0</v>
      </c>
    </row>
    <row r="57" spans="1:5" ht="56.25" outlineLevel="2">
      <c r="A57" s="27" t="s">
        <v>412</v>
      </c>
      <c r="B57" s="14" t="s">
        <v>413</v>
      </c>
      <c r="C57" s="15">
        <v>140</v>
      </c>
      <c r="D57" s="15">
        <v>140</v>
      </c>
      <c r="E57" s="16">
        <f t="shared" si="0"/>
        <v>1</v>
      </c>
    </row>
    <row r="58" spans="1:5" ht="67.5" outlineLevel="2">
      <c r="A58" s="27" t="s">
        <v>414</v>
      </c>
      <c r="B58" s="14" t="s">
        <v>415</v>
      </c>
      <c r="C58" s="15">
        <v>5054</v>
      </c>
      <c r="D58" s="15">
        <v>1189.68</v>
      </c>
      <c r="E58" s="16">
        <f t="shared" si="0"/>
        <v>0.23539374752671152</v>
      </c>
    </row>
    <row r="59" spans="1:5" ht="56.25" outlineLevel="2">
      <c r="A59" s="27" t="s">
        <v>416</v>
      </c>
      <c r="B59" s="14" t="s">
        <v>417</v>
      </c>
      <c r="C59" s="15">
        <v>221110.2</v>
      </c>
      <c r="D59" s="15">
        <v>152928.8</v>
      </c>
      <c r="E59" s="16">
        <f t="shared" si="0"/>
        <v>0.6916406389212256</v>
      </c>
    </row>
    <row r="60" spans="1:5" ht="56.25" outlineLevel="2">
      <c r="A60" s="27" t="s">
        <v>418</v>
      </c>
      <c r="B60" s="14" t="s">
        <v>419</v>
      </c>
      <c r="C60" s="15">
        <v>5533.9</v>
      </c>
      <c r="D60" s="15">
        <v>3419.86</v>
      </c>
      <c r="E60" s="16">
        <f t="shared" si="0"/>
        <v>0.6179837004644103</v>
      </c>
    </row>
    <row r="61" spans="1:5" ht="78.75" outlineLevel="2">
      <c r="A61" s="27" t="s">
        <v>420</v>
      </c>
      <c r="B61" s="14" t="s">
        <v>421</v>
      </c>
      <c r="C61" s="15">
        <v>349252.7</v>
      </c>
      <c r="D61" s="15">
        <v>237846.77</v>
      </c>
      <c r="E61" s="16">
        <f t="shared" si="0"/>
        <v>0.6810162670181218</v>
      </c>
    </row>
    <row r="62" spans="1:5" ht="56.25" outlineLevel="2">
      <c r="A62" s="27" t="s">
        <v>422</v>
      </c>
      <c r="B62" s="14" t="s">
        <v>423</v>
      </c>
      <c r="C62" s="15">
        <v>900</v>
      </c>
      <c r="D62" s="15">
        <v>0</v>
      </c>
      <c r="E62" s="17">
        <f t="shared" si="0"/>
        <v>0</v>
      </c>
    </row>
    <row r="63" spans="1:5" ht="52.5" outlineLevel="1">
      <c r="A63" s="37" t="s">
        <v>424</v>
      </c>
      <c r="B63" s="38" t="s">
        <v>425</v>
      </c>
      <c r="C63" s="39">
        <v>3624.93</v>
      </c>
      <c r="D63" s="39">
        <v>1311.54</v>
      </c>
      <c r="E63" s="41">
        <f t="shared" si="0"/>
        <v>0.36181112462861353</v>
      </c>
    </row>
    <row r="64" spans="1:5" ht="12.75" outlineLevel="1">
      <c r="A64" s="33"/>
      <c r="B64" s="8" t="s">
        <v>140</v>
      </c>
      <c r="C64" s="9"/>
      <c r="D64" s="9"/>
      <c r="E64" s="18"/>
    </row>
    <row r="65" spans="1:5" ht="12.75" outlineLevel="1">
      <c r="A65" s="34"/>
      <c r="B65" s="11" t="s">
        <v>143</v>
      </c>
      <c r="C65" s="12"/>
      <c r="D65" s="12"/>
      <c r="E65" s="16"/>
    </row>
    <row r="66" spans="1:5" ht="12.75" outlineLevel="1">
      <c r="A66" s="34"/>
      <c r="B66" s="11" t="s">
        <v>141</v>
      </c>
      <c r="C66" s="12">
        <f>C71+C72</f>
        <v>2074.33</v>
      </c>
      <c r="D66" s="12">
        <f>D71+D72</f>
        <v>831.19</v>
      </c>
      <c r="E66" s="13">
        <f t="shared" si="0"/>
        <v>0.4007028775556445</v>
      </c>
    </row>
    <row r="67" spans="1:5" ht="12.75" outlineLevel="1">
      <c r="A67" s="33"/>
      <c r="B67" s="8" t="s">
        <v>142</v>
      </c>
      <c r="C67" s="9">
        <f>C63-C66</f>
        <v>1550.6</v>
      </c>
      <c r="D67" s="9">
        <f>D63-D66</f>
        <v>480.3499999999999</v>
      </c>
      <c r="E67" s="13">
        <f t="shared" si="0"/>
        <v>0.3097833096865729</v>
      </c>
    </row>
    <row r="68" spans="1:5" ht="67.5" outlineLevel="2">
      <c r="A68" s="27" t="s">
        <v>426</v>
      </c>
      <c r="B68" s="14" t="s">
        <v>427</v>
      </c>
      <c r="C68" s="15">
        <v>170.6</v>
      </c>
      <c r="D68" s="15">
        <v>110.08</v>
      </c>
      <c r="E68" s="16">
        <f t="shared" si="0"/>
        <v>0.6452520515826495</v>
      </c>
    </row>
    <row r="69" spans="1:5" ht="78.75" outlineLevel="2">
      <c r="A69" s="27" t="s">
        <v>428</v>
      </c>
      <c r="B69" s="14" t="s">
        <v>429</v>
      </c>
      <c r="C69" s="15">
        <v>1000</v>
      </c>
      <c r="D69" s="15">
        <v>273.62</v>
      </c>
      <c r="E69" s="16">
        <f t="shared" si="0"/>
        <v>0.27362000000000003</v>
      </c>
    </row>
    <row r="70" spans="1:5" ht="67.5" outlineLevel="2">
      <c r="A70" s="27" t="s">
        <v>430</v>
      </c>
      <c r="B70" s="14" t="s">
        <v>431</v>
      </c>
      <c r="C70" s="15">
        <v>380</v>
      </c>
      <c r="D70" s="15">
        <v>96.65</v>
      </c>
      <c r="E70" s="16">
        <f aca="true" t="shared" si="1" ref="E70:E132">D70/C70</f>
        <v>0.2543421052631579</v>
      </c>
    </row>
    <row r="71" spans="1:5" ht="78.75" outlineLevel="2">
      <c r="A71" s="27" t="s">
        <v>432</v>
      </c>
      <c r="B71" s="14" t="s">
        <v>433</v>
      </c>
      <c r="C71" s="15">
        <v>1949.33</v>
      </c>
      <c r="D71" s="15">
        <v>741.19</v>
      </c>
      <c r="E71" s="16">
        <f t="shared" si="1"/>
        <v>0.38022807836538713</v>
      </c>
    </row>
    <row r="72" spans="1:5" ht="67.5" outlineLevel="2">
      <c r="A72" s="27" t="s">
        <v>434</v>
      </c>
      <c r="B72" s="14" t="s">
        <v>435</v>
      </c>
      <c r="C72" s="15">
        <v>125</v>
      </c>
      <c r="D72" s="15">
        <v>90</v>
      </c>
      <c r="E72" s="17">
        <f t="shared" si="1"/>
        <v>0.72</v>
      </c>
    </row>
    <row r="73" spans="1:5" ht="52.5" outlineLevel="1">
      <c r="A73" s="37" t="s">
        <v>436</v>
      </c>
      <c r="B73" s="38" t="s">
        <v>437</v>
      </c>
      <c r="C73" s="39">
        <v>37224.02</v>
      </c>
      <c r="D73" s="39">
        <v>26907.06</v>
      </c>
      <c r="E73" s="41">
        <f t="shared" si="1"/>
        <v>0.7228413266487608</v>
      </c>
    </row>
    <row r="74" spans="1:5" ht="12.75" outlineLevel="1">
      <c r="A74" s="33"/>
      <c r="B74" s="8" t="s">
        <v>140</v>
      </c>
      <c r="C74" s="9"/>
      <c r="D74" s="9"/>
      <c r="E74" s="18"/>
    </row>
    <row r="75" spans="1:5" ht="12.75" outlineLevel="1">
      <c r="A75" s="34"/>
      <c r="B75" s="11" t="s">
        <v>143</v>
      </c>
      <c r="C75" s="12"/>
      <c r="D75" s="12"/>
      <c r="E75" s="16"/>
    </row>
    <row r="76" spans="1:5" ht="12.75" outlineLevel="1">
      <c r="A76" s="34"/>
      <c r="B76" s="11" t="s">
        <v>141</v>
      </c>
      <c r="C76" s="12">
        <f>C82+C83+C84</f>
        <v>25350.52</v>
      </c>
      <c r="D76" s="12">
        <f>D82+D83+D84</f>
        <v>15627.390000000001</v>
      </c>
      <c r="E76" s="13">
        <f t="shared" si="1"/>
        <v>0.6164524435790667</v>
      </c>
    </row>
    <row r="77" spans="1:5" ht="12.75" outlineLevel="1">
      <c r="A77" s="33"/>
      <c r="B77" s="8" t="s">
        <v>142</v>
      </c>
      <c r="C77" s="9">
        <f>C73-C76</f>
        <v>11873.499999999996</v>
      </c>
      <c r="D77" s="9">
        <f>D73-D76</f>
        <v>11279.67</v>
      </c>
      <c r="E77" s="13">
        <f t="shared" si="1"/>
        <v>0.9499869457194596</v>
      </c>
    </row>
    <row r="78" spans="1:5" ht="78.75" outlineLevel="2">
      <c r="A78" s="27" t="s">
        <v>438</v>
      </c>
      <c r="B78" s="14" t="s">
        <v>439</v>
      </c>
      <c r="C78" s="15">
        <v>960</v>
      </c>
      <c r="D78" s="15">
        <v>561.67</v>
      </c>
      <c r="E78" s="16">
        <f t="shared" si="1"/>
        <v>0.5850729166666666</v>
      </c>
    </row>
    <row r="79" spans="1:5" ht="67.5" outlineLevel="2">
      <c r="A79" s="27" t="s">
        <v>440</v>
      </c>
      <c r="B79" s="14" t="s">
        <v>441</v>
      </c>
      <c r="C79" s="15">
        <v>913.5</v>
      </c>
      <c r="D79" s="15">
        <v>756.52</v>
      </c>
      <c r="E79" s="16">
        <f t="shared" si="1"/>
        <v>0.8281554460864805</v>
      </c>
    </row>
    <row r="80" spans="1:5" ht="67.5" outlineLevel="2">
      <c r="A80" s="27" t="s">
        <v>442</v>
      </c>
      <c r="B80" s="14" t="s">
        <v>443</v>
      </c>
      <c r="C80" s="15">
        <v>2500</v>
      </c>
      <c r="D80" s="15">
        <v>2499.15</v>
      </c>
      <c r="E80" s="16">
        <f t="shared" si="1"/>
        <v>0.99966</v>
      </c>
    </row>
    <row r="81" spans="1:5" ht="67.5" outlineLevel="2">
      <c r="A81" s="27" t="s">
        <v>444</v>
      </c>
      <c r="B81" s="14" t="s">
        <v>445</v>
      </c>
      <c r="C81" s="15">
        <v>7500</v>
      </c>
      <c r="D81" s="15">
        <v>7462.33</v>
      </c>
      <c r="E81" s="16">
        <f t="shared" si="1"/>
        <v>0.9949773333333333</v>
      </c>
    </row>
    <row r="82" spans="1:5" ht="67.5" outlineLevel="2">
      <c r="A82" s="27" t="s">
        <v>446</v>
      </c>
      <c r="B82" s="14" t="s">
        <v>447</v>
      </c>
      <c r="C82" s="15">
        <v>400</v>
      </c>
      <c r="D82" s="15">
        <v>0</v>
      </c>
      <c r="E82" s="16">
        <f t="shared" si="1"/>
        <v>0</v>
      </c>
    </row>
    <row r="83" spans="1:5" ht="90" outlineLevel="2">
      <c r="A83" s="27" t="s">
        <v>448</v>
      </c>
      <c r="B83" s="14" t="s">
        <v>449</v>
      </c>
      <c r="C83" s="15">
        <v>19.12</v>
      </c>
      <c r="D83" s="15">
        <v>19.12</v>
      </c>
      <c r="E83" s="16">
        <f t="shared" si="1"/>
        <v>1</v>
      </c>
    </row>
    <row r="84" spans="1:5" ht="78.75" outlineLevel="2">
      <c r="A84" s="27" t="s">
        <v>450</v>
      </c>
      <c r="B84" s="14" t="s">
        <v>451</v>
      </c>
      <c r="C84" s="15">
        <v>24931.4</v>
      </c>
      <c r="D84" s="15">
        <v>15608.27</v>
      </c>
      <c r="E84" s="17">
        <f t="shared" si="1"/>
        <v>0.6260486775712555</v>
      </c>
    </row>
    <row r="85" spans="1:5" ht="52.5" outlineLevel="1">
      <c r="A85" s="37" t="s">
        <v>452</v>
      </c>
      <c r="B85" s="38" t="s">
        <v>453</v>
      </c>
      <c r="C85" s="39">
        <v>13695.7</v>
      </c>
      <c r="D85" s="39">
        <v>10441</v>
      </c>
      <c r="E85" s="41">
        <f t="shared" si="1"/>
        <v>0.7623560679629372</v>
      </c>
    </row>
    <row r="86" spans="1:5" ht="12.75" outlineLevel="1">
      <c r="A86" s="33"/>
      <c r="B86" s="8" t="s">
        <v>140</v>
      </c>
      <c r="C86" s="9"/>
      <c r="D86" s="9"/>
      <c r="E86" s="18"/>
    </row>
    <row r="87" spans="1:5" ht="12.75" outlineLevel="1">
      <c r="A87" s="34"/>
      <c r="B87" s="11" t="s">
        <v>143</v>
      </c>
      <c r="C87" s="12"/>
      <c r="D87" s="12"/>
      <c r="E87" s="16"/>
    </row>
    <row r="88" spans="1:5" ht="12.75" outlineLevel="1">
      <c r="A88" s="34"/>
      <c r="B88" s="11" t="s">
        <v>141</v>
      </c>
      <c r="C88" s="12"/>
      <c r="D88" s="12"/>
      <c r="E88" s="16"/>
    </row>
    <row r="89" spans="1:5" ht="12.75" outlineLevel="1">
      <c r="A89" s="33"/>
      <c r="B89" s="8" t="s">
        <v>142</v>
      </c>
      <c r="C89" s="9">
        <f>C85</f>
        <v>13695.7</v>
      </c>
      <c r="D89" s="9">
        <f>D85</f>
        <v>10441</v>
      </c>
      <c r="E89" s="13">
        <f t="shared" si="1"/>
        <v>0.7623560679629372</v>
      </c>
    </row>
    <row r="90" spans="1:5" ht="67.5" outlineLevel="2">
      <c r="A90" s="27" t="s">
        <v>454</v>
      </c>
      <c r="B90" s="14" t="s">
        <v>455</v>
      </c>
      <c r="C90" s="15">
        <v>2131.7</v>
      </c>
      <c r="D90" s="15">
        <v>1578.99</v>
      </c>
      <c r="E90" s="16">
        <f t="shared" si="1"/>
        <v>0.7407186752357274</v>
      </c>
    </row>
    <row r="91" spans="1:5" ht="78.75" outlineLevel="2">
      <c r="A91" s="27" t="s">
        <v>456</v>
      </c>
      <c r="B91" s="14" t="s">
        <v>457</v>
      </c>
      <c r="C91" s="15">
        <v>2900.68</v>
      </c>
      <c r="D91" s="15">
        <v>2174.4</v>
      </c>
      <c r="E91" s="16">
        <f t="shared" si="1"/>
        <v>0.7496173311085678</v>
      </c>
    </row>
    <row r="92" spans="1:5" ht="67.5" outlineLevel="2">
      <c r="A92" s="27" t="s">
        <v>458</v>
      </c>
      <c r="B92" s="14" t="s">
        <v>459</v>
      </c>
      <c r="C92" s="15">
        <v>2304</v>
      </c>
      <c r="D92" s="15">
        <v>1668.52</v>
      </c>
      <c r="E92" s="16">
        <f t="shared" si="1"/>
        <v>0.7241840277777778</v>
      </c>
    </row>
    <row r="93" spans="1:5" ht="67.5" outlineLevel="2">
      <c r="A93" s="27" t="s">
        <v>460</v>
      </c>
      <c r="B93" s="14" t="s">
        <v>461</v>
      </c>
      <c r="C93" s="15">
        <v>2000</v>
      </c>
      <c r="D93" s="15">
        <v>1923.02</v>
      </c>
      <c r="E93" s="16">
        <f t="shared" si="1"/>
        <v>0.96151</v>
      </c>
    </row>
    <row r="94" spans="1:5" ht="67.5" outlineLevel="2">
      <c r="A94" s="27" t="s">
        <v>462</v>
      </c>
      <c r="B94" s="14" t="s">
        <v>463</v>
      </c>
      <c r="C94" s="15">
        <v>4359.32</v>
      </c>
      <c r="D94" s="15">
        <v>3096.06</v>
      </c>
      <c r="E94" s="17">
        <f t="shared" si="1"/>
        <v>0.7102162722626465</v>
      </c>
    </row>
    <row r="95" spans="1:5" ht="63" outlineLevel="1">
      <c r="A95" s="37" t="s">
        <v>464</v>
      </c>
      <c r="B95" s="38" t="s">
        <v>465</v>
      </c>
      <c r="C95" s="39">
        <v>16431.69</v>
      </c>
      <c r="D95" s="39">
        <v>1474.99</v>
      </c>
      <c r="E95" s="41">
        <f t="shared" si="1"/>
        <v>0.08976496026884637</v>
      </c>
    </row>
    <row r="96" spans="1:5" ht="12.75" outlineLevel="1">
      <c r="A96" s="33"/>
      <c r="B96" s="8" t="s">
        <v>140</v>
      </c>
      <c r="C96" s="9"/>
      <c r="D96" s="9"/>
      <c r="E96" s="18"/>
    </row>
    <row r="97" spans="1:5" ht="12.75" outlineLevel="1">
      <c r="A97" s="34"/>
      <c r="B97" s="11" t="s">
        <v>143</v>
      </c>
      <c r="C97" s="12"/>
      <c r="D97" s="12"/>
      <c r="E97" s="16"/>
    </row>
    <row r="98" spans="1:5" ht="12.75" outlineLevel="1">
      <c r="A98" s="34"/>
      <c r="B98" s="11" t="s">
        <v>141</v>
      </c>
      <c r="C98" s="12">
        <f>C103+C104+C105</f>
        <v>11769.1</v>
      </c>
      <c r="D98" s="12">
        <f>D103+D104+D105</f>
        <v>1279.58</v>
      </c>
      <c r="E98" s="13">
        <f t="shared" si="1"/>
        <v>0.10872369170114961</v>
      </c>
    </row>
    <row r="99" spans="1:5" ht="12.75" outlineLevel="1">
      <c r="A99" s="33"/>
      <c r="B99" s="8" t="s">
        <v>142</v>
      </c>
      <c r="C99" s="9">
        <f>C95-C98</f>
        <v>4662.589999999998</v>
      </c>
      <c r="D99" s="9">
        <f>D95-D98</f>
        <v>195.41000000000008</v>
      </c>
      <c r="E99" s="13">
        <f t="shared" si="1"/>
        <v>0.04191018296697761</v>
      </c>
    </row>
    <row r="100" spans="1:5" ht="78.75" outlineLevel="2">
      <c r="A100" s="27" t="s">
        <v>466</v>
      </c>
      <c r="B100" s="14" t="s">
        <v>467</v>
      </c>
      <c r="C100" s="15">
        <v>1299.15</v>
      </c>
      <c r="D100" s="15">
        <v>195.41</v>
      </c>
      <c r="E100" s="16">
        <f t="shared" si="1"/>
        <v>0.1504137320555748</v>
      </c>
    </row>
    <row r="101" spans="1:5" ht="67.5" outlineLevel="2">
      <c r="A101" s="27" t="s">
        <v>468</v>
      </c>
      <c r="B101" s="14" t="s">
        <v>469</v>
      </c>
      <c r="C101" s="15">
        <v>1396.4</v>
      </c>
      <c r="D101" s="15">
        <v>0</v>
      </c>
      <c r="E101" s="16">
        <f t="shared" si="1"/>
        <v>0</v>
      </c>
    </row>
    <row r="102" spans="1:5" ht="78.75" outlineLevel="2">
      <c r="A102" s="27" t="s">
        <v>470</v>
      </c>
      <c r="B102" s="14" t="s">
        <v>471</v>
      </c>
      <c r="C102" s="15">
        <v>1967.05</v>
      </c>
      <c r="D102" s="15">
        <v>0</v>
      </c>
      <c r="E102" s="16">
        <f t="shared" si="1"/>
        <v>0</v>
      </c>
    </row>
    <row r="103" spans="1:5" ht="78.75" outlineLevel="2">
      <c r="A103" s="27" t="s">
        <v>472</v>
      </c>
      <c r="B103" s="14" t="s">
        <v>473</v>
      </c>
      <c r="C103" s="15">
        <v>2017.5</v>
      </c>
      <c r="D103" s="15">
        <v>479.99</v>
      </c>
      <c r="E103" s="16">
        <f t="shared" si="1"/>
        <v>0.23791325898389096</v>
      </c>
    </row>
    <row r="104" spans="1:5" ht="67.5" outlineLevel="2">
      <c r="A104" s="27" t="s">
        <v>474</v>
      </c>
      <c r="B104" s="14" t="s">
        <v>475</v>
      </c>
      <c r="C104" s="15">
        <v>8534</v>
      </c>
      <c r="D104" s="15">
        <v>599.59</v>
      </c>
      <c r="E104" s="16">
        <f t="shared" si="1"/>
        <v>0.07025896414342629</v>
      </c>
    </row>
    <row r="105" spans="1:5" ht="78.75" outlineLevel="2">
      <c r="A105" s="27" t="s">
        <v>476</v>
      </c>
      <c r="B105" s="14" t="s">
        <v>477</v>
      </c>
      <c r="C105" s="15">
        <v>1217.6</v>
      </c>
      <c r="D105" s="15">
        <v>200</v>
      </c>
      <c r="E105" s="17">
        <f t="shared" si="1"/>
        <v>0.164257555847569</v>
      </c>
    </row>
    <row r="106" spans="1:5" ht="31.5">
      <c r="A106" s="37" t="s">
        <v>478</v>
      </c>
      <c r="B106" s="38" t="s">
        <v>479</v>
      </c>
      <c r="C106" s="39">
        <v>498264.27</v>
      </c>
      <c r="D106" s="39">
        <v>283361.82</v>
      </c>
      <c r="E106" s="42">
        <f t="shared" si="1"/>
        <v>0.5686978518447651</v>
      </c>
    </row>
    <row r="107" spans="1:5" ht="52.5" outlineLevel="1">
      <c r="A107" s="37" t="s">
        <v>480</v>
      </c>
      <c r="B107" s="38" t="s">
        <v>481</v>
      </c>
      <c r="C107" s="39">
        <v>323830.87</v>
      </c>
      <c r="D107" s="39">
        <v>174039.41</v>
      </c>
      <c r="E107" s="41">
        <f t="shared" si="1"/>
        <v>0.5374392194295745</v>
      </c>
    </row>
    <row r="108" spans="1:5" ht="12.75" outlineLevel="1">
      <c r="A108" s="33"/>
      <c r="B108" s="8" t="s">
        <v>140</v>
      </c>
      <c r="C108" s="9"/>
      <c r="D108" s="9"/>
      <c r="E108" s="20"/>
    </row>
    <row r="109" spans="1:5" ht="12.75" outlineLevel="1">
      <c r="A109" s="34"/>
      <c r="B109" s="11" t="s">
        <v>143</v>
      </c>
      <c r="C109" s="12">
        <f>C112</f>
        <v>174106.27</v>
      </c>
      <c r="D109" s="12">
        <f>D112</f>
        <v>57899.27</v>
      </c>
      <c r="E109" s="13">
        <f t="shared" si="1"/>
        <v>0.3325513205239536</v>
      </c>
    </row>
    <row r="110" spans="1:5" ht="12.75" outlineLevel="1">
      <c r="A110" s="34"/>
      <c r="B110" s="11" t="s">
        <v>141</v>
      </c>
      <c r="C110" s="12">
        <f>C113+C114+C115+C116+C117+C118+C119+C120+C121+C122+C123+C124+C125</f>
        <v>149724.59999999998</v>
      </c>
      <c r="D110" s="12">
        <f>D113+D114+D115+D116+D117+D118+D119+D120+D121+D122+D123+D124+D125</f>
        <v>116140.15000000001</v>
      </c>
      <c r="E110" s="13">
        <f t="shared" si="1"/>
        <v>0.775691836879177</v>
      </c>
    </row>
    <row r="111" spans="1:5" ht="12.75" outlineLevel="1">
      <c r="A111" s="33"/>
      <c r="B111" s="8" t="s">
        <v>142</v>
      </c>
      <c r="C111" s="9"/>
      <c r="D111" s="9"/>
      <c r="E111" s="16"/>
    </row>
    <row r="112" spans="1:5" ht="78.75" outlineLevel="2">
      <c r="A112" s="27" t="s">
        <v>482</v>
      </c>
      <c r="B112" s="14" t="s">
        <v>483</v>
      </c>
      <c r="C112" s="15">
        <v>174106.27</v>
      </c>
      <c r="D112" s="15">
        <v>57899.27</v>
      </c>
      <c r="E112" s="16">
        <f t="shared" si="1"/>
        <v>0.3325513205239536</v>
      </c>
    </row>
    <row r="113" spans="1:5" ht="67.5" outlineLevel="2">
      <c r="A113" s="27" t="s">
        <v>484</v>
      </c>
      <c r="B113" s="14" t="s">
        <v>485</v>
      </c>
      <c r="C113" s="15">
        <v>37149</v>
      </c>
      <c r="D113" s="15">
        <v>27178.58</v>
      </c>
      <c r="E113" s="16">
        <f t="shared" si="1"/>
        <v>0.7316100029610488</v>
      </c>
    </row>
    <row r="114" spans="1:5" ht="67.5" outlineLevel="2">
      <c r="A114" s="27" t="s">
        <v>486</v>
      </c>
      <c r="B114" s="14" t="s">
        <v>487</v>
      </c>
      <c r="C114" s="15">
        <v>602.9</v>
      </c>
      <c r="D114" s="15">
        <v>410.65</v>
      </c>
      <c r="E114" s="16">
        <f t="shared" si="1"/>
        <v>0.681124564604412</v>
      </c>
    </row>
    <row r="115" spans="1:5" ht="67.5" outlineLevel="2">
      <c r="A115" s="27" t="s">
        <v>488</v>
      </c>
      <c r="B115" s="14" t="s">
        <v>489</v>
      </c>
      <c r="C115" s="15">
        <v>54.8</v>
      </c>
      <c r="D115" s="15">
        <v>41.78</v>
      </c>
      <c r="E115" s="16">
        <f t="shared" si="1"/>
        <v>0.7624087591240877</v>
      </c>
    </row>
    <row r="116" spans="1:5" ht="67.5" outlineLevel="2">
      <c r="A116" s="27" t="s">
        <v>490</v>
      </c>
      <c r="B116" s="14" t="s">
        <v>491</v>
      </c>
      <c r="C116" s="15">
        <v>957.1</v>
      </c>
      <c r="D116" s="15">
        <v>494.07</v>
      </c>
      <c r="E116" s="16">
        <f t="shared" si="1"/>
        <v>0.5162156514470797</v>
      </c>
    </row>
    <row r="117" spans="1:5" ht="67.5" outlineLevel="2">
      <c r="A117" s="27" t="s">
        <v>492</v>
      </c>
      <c r="B117" s="14" t="s">
        <v>493</v>
      </c>
      <c r="C117" s="15">
        <v>28698.5</v>
      </c>
      <c r="D117" s="15">
        <v>21718.44</v>
      </c>
      <c r="E117" s="16">
        <f t="shared" si="1"/>
        <v>0.7567796226283603</v>
      </c>
    </row>
    <row r="118" spans="1:5" ht="67.5" outlineLevel="2">
      <c r="A118" s="27" t="s">
        <v>494</v>
      </c>
      <c r="B118" s="14" t="s">
        <v>495</v>
      </c>
      <c r="C118" s="15">
        <v>56465.4</v>
      </c>
      <c r="D118" s="15">
        <v>44923.8</v>
      </c>
      <c r="E118" s="16">
        <f t="shared" si="1"/>
        <v>0.7955987206324582</v>
      </c>
    </row>
    <row r="119" spans="1:5" ht="67.5" outlineLevel="2">
      <c r="A119" s="27" t="s">
        <v>496</v>
      </c>
      <c r="B119" s="14" t="s">
        <v>497</v>
      </c>
      <c r="C119" s="15">
        <v>1272</v>
      </c>
      <c r="D119" s="15">
        <v>716.06</v>
      </c>
      <c r="E119" s="16">
        <f t="shared" si="1"/>
        <v>0.562940251572327</v>
      </c>
    </row>
    <row r="120" spans="1:5" ht="67.5" outlineLevel="2">
      <c r="A120" s="27" t="s">
        <v>498</v>
      </c>
      <c r="B120" s="14" t="s">
        <v>499</v>
      </c>
      <c r="C120" s="15">
        <v>14827.4</v>
      </c>
      <c r="D120" s="15">
        <v>12133.39</v>
      </c>
      <c r="E120" s="16">
        <f t="shared" si="1"/>
        <v>0.81830867178332</v>
      </c>
    </row>
    <row r="121" spans="1:5" ht="67.5" outlineLevel="2">
      <c r="A121" s="27" t="s">
        <v>500</v>
      </c>
      <c r="B121" s="14" t="s">
        <v>501</v>
      </c>
      <c r="C121" s="15">
        <v>6595</v>
      </c>
      <c r="D121" s="15">
        <v>6593.76</v>
      </c>
      <c r="E121" s="16">
        <f t="shared" si="1"/>
        <v>0.9998119787717968</v>
      </c>
    </row>
    <row r="122" spans="1:5" ht="78.75" outlineLevel="2">
      <c r="A122" s="27" t="s">
        <v>502</v>
      </c>
      <c r="B122" s="14" t="s">
        <v>503</v>
      </c>
      <c r="C122" s="15">
        <v>1644</v>
      </c>
      <c r="D122" s="15">
        <v>942.94</v>
      </c>
      <c r="E122" s="16">
        <f t="shared" si="1"/>
        <v>0.5735644768856448</v>
      </c>
    </row>
    <row r="123" spans="1:5" ht="67.5" outlineLevel="2">
      <c r="A123" s="27" t="s">
        <v>504</v>
      </c>
      <c r="B123" s="14" t="s">
        <v>505</v>
      </c>
      <c r="C123" s="15">
        <v>1040.8</v>
      </c>
      <c r="D123" s="15">
        <v>714.27</v>
      </c>
      <c r="E123" s="16">
        <f t="shared" si="1"/>
        <v>0.6862701767870869</v>
      </c>
    </row>
    <row r="124" spans="1:5" ht="157.5" outlineLevel="2">
      <c r="A124" s="27" t="s">
        <v>506</v>
      </c>
      <c r="B124" s="14" t="s">
        <v>507</v>
      </c>
      <c r="C124" s="15">
        <v>16.8</v>
      </c>
      <c r="D124" s="15">
        <v>11.75</v>
      </c>
      <c r="E124" s="16">
        <f t="shared" si="1"/>
        <v>0.6994047619047619</v>
      </c>
    </row>
    <row r="125" spans="1:5" ht="67.5" outlineLevel="2">
      <c r="A125" s="27" t="s">
        <v>508</v>
      </c>
      <c r="B125" s="14" t="s">
        <v>509</v>
      </c>
      <c r="C125" s="15">
        <v>400.9</v>
      </c>
      <c r="D125" s="15">
        <v>260.66</v>
      </c>
      <c r="E125" s="17">
        <f t="shared" si="1"/>
        <v>0.650187079072088</v>
      </c>
    </row>
    <row r="126" spans="1:5" ht="42" outlineLevel="1">
      <c r="A126" s="37" t="s">
        <v>510</v>
      </c>
      <c r="B126" s="38" t="s">
        <v>511</v>
      </c>
      <c r="C126" s="39">
        <v>35170.2</v>
      </c>
      <c r="D126" s="39">
        <v>33330.4</v>
      </c>
      <c r="E126" s="41">
        <f t="shared" si="1"/>
        <v>0.9476886682475506</v>
      </c>
    </row>
    <row r="127" spans="1:5" ht="12.75" outlineLevel="1">
      <c r="A127" s="33"/>
      <c r="B127" s="8" t="s">
        <v>140</v>
      </c>
      <c r="C127" s="9"/>
      <c r="D127" s="9"/>
      <c r="E127" s="20"/>
    </row>
    <row r="128" spans="1:5" ht="12.75" outlineLevel="1">
      <c r="A128" s="34"/>
      <c r="B128" s="11" t="s">
        <v>143</v>
      </c>
      <c r="C128" s="12"/>
      <c r="D128" s="12"/>
      <c r="E128" s="13"/>
    </row>
    <row r="129" spans="1:5" ht="12.75" outlineLevel="1">
      <c r="A129" s="34"/>
      <c r="B129" s="11" t="s">
        <v>141</v>
      </c>
      <c r="C129" s="12">
        <f>C131</f>
        <v>35170.2</v>
      </c>
      <c r="D129" s="12">
        <f>D131</f>
        <v>33330.4</v>
      </c>
      <c r="E129" s="13">
        <f t="shared" si="1"/>
        <v>0.9476886682475506</v>
      </c>
    </row>
    <row r="130" spans="1:5" ht="12.75" outlineLevel="1">
      <c r="A130" s="33"/>
      <c r="B130" s="8" t="s">
        <v>142</v>
      </c>
      <c r="C130" s="9"/>
      <c r="D130" s="9"/>
      <c r="E130" s="16"/>
    </row>
    <row r="131" spans="1:5" ht="56.25" outlineLevel="2">
      <c r="A131" s="27" t="s">
        <v>512</v>
      </c>
      <c r="B131" s="19" t="s">
        <v>513</v>
      </c>
      <c r="C131" s="15">
        <v>35170.2</v>
      </c>
      <c r="D131" s="15">
        <v>33330.4</v>
      </c>
      <c r="E131" s="17">
        <f t="shared" si="1"/>
        <v>0.9476886682475506</v>
      </c>
    </row>
    <row r="132" spans="1:5" ht="42" outlineLevel="1">
      <c r="A132" s="37" t="s">
        <v>514</v>
      </c>
      <c r="B132" s="38" t="s">
        <v>515</v>
      </c>
      <c r="C132" s="39">
        <v>74539.2</v>
      </c>
      <c r="D132" s="39">
        <v>54361.67</v>
      </c>
      <c r="E132" s="41">
        <f t="shared" si="1"/>
        <v>0.7293031049434392</v>
      </c>
    </row>
    <row r="133" spans="1:5" ht="12.75" outlineLevel="1">
      <c r="A133" s="33"/>
      <c r="B133" s="8" t="s">
        <v>140</v>
      </c>
      <c r="C133" s="9"/>
      <c r="D133" s="9"/>
      <c r="E133" s="18"/>
    </row>
    <row r="134" spans="1:5" ht="12.75" outlineLevel="1">
      <c r="A134" s="34"/>
      <c r="B134" s="11" t="s">
        <v>143</v>
      </c>
      <c r="C134" s="12">
        <f>C143+C144+C145+C146</f>
        <v>23009.4</v>
      </c>
      <c r="D134" s="12">
        <f>D143+D144+D145+D146</f>
        <v>18308.2</v>
      </c>
      <c r="E134" s="13">
        <f aca="true" t="shared" si="2" ref="E134:E197">D134/C134</f>
        <v>0.7956835032638835</v>
      </c>
    </row>
    <row r="135" spans="1:5" ht="12.75" outlineLevel="1">
      <c r="A135" s="34"/>
      <c r="B135" s="11" t="s">
        <v>141</v>
      </c>
      <c r="C135" s="12">
        <f>C147+C148+C149+C150+C151+C152+C153+C154+C155+C156</f>
        <v>50265.8</v>
      </c>
      <c r="D135" s="12">
        <f>D147+D148+D149+D150+D151+D152+D153+D154+D155+D156</f>
        <v>35321.71</v>
      </c>
      <c r="E135" s="13">
        <f t="shared" si="2"/>
        <v>0.7026986539555721</v>
      </c>
    </row>
    <row r="136" spans="1:5" ht="12.75" outlineLevel="1">
      <c r="A136" s="33"/>
      <c r="B136" s="8" t="s">
        <v>142</v>
      </c>
      <c r="C136" s="9">
        <f>SUM(C137:C142)</f>
        <v>1264</v>
      </c>
      <c r="D136" s="9">
        <f>SUM(D137:D142)</f>
        <v>731.76</v>
      </c>
      <c r="E136" s="13">
        <f t="shared" si="2"/>
        <v>0.5789240506329114</v>
      </c>
    </row>
    <row r="137" spans="1:5" ht="67.5" outlineLevel="2">
      <c r="A137" s="27" t="s">
        <v>516</v>
      </c>
      <c r="B137" s="14" t="s">
        <v>517</v>
      </c>
      <c r="C137" s="15">
        <v>133</v>
      </c>
      <c r="D137" s="15">
        <v>133</v>
      </c>
      <c r="E137" s="16">
        <f t="shared" si="2"/>
        <v>1</v>
      </c>
    </row>
    <row r="138" spans="1:5" ht="56.25" outlineLevel="2">
      <c r="A138" s="27" t="s">
        <v>518</v>
      </c>
      <c r="B138" s="14" t="s">
        <v>519</v>
      </c>
      <c r="C138" s="15">
        <v>1101</v>
      </c>
      <c r="D138" s="15">
        <v>598.76</v>
      </c>
      <c r="E138" s="16">
        <f t="shared" si="2"/>
        <v>0.5438328792007266</v>
      </c>
    </row>
    <row r="139" spans="1:5" ht="67.5" outlineLevel="2">
      <c r="A139" s="27" t="s">
        <v>520</v>
      </c>
      <c r="B139" s="14" t="s">
        <v>521</v>
      </c>
      <c r="C139" s="15">
        <v>20</v>
      </c>
      <c r="D139" s="15">
        <v>0</v>
      </c>
      <c r="E139" s="16">
        <f t="shared" si="2"/>
        <v>0</v>
      </c>
    </row>
    <row r="140" spans="1:5" ht="67.5" outlineLevel="2">
      <c r="A140" s="27" t="s">
        <v>522</v>
      </c>
      <c r="B140" s="14" t="s">
        <v>523</v>
      </c>
      <c r="C140" s="15">
        <v>0</v>
      </c>
      <c r="D140" s="15">
        <v>0</v>
      </c>
      <c r="E140" s="16"/>
    </row>
    <row r="141" spans="1:5" ht="90" outlineLevel="2">
      <c r="A141" s="27" t="s">
        <v>524</v>
      </c>
      <c r="B141" s="14" t="s">
        <v>525</v>
      </c>
      <c r="C141" s="15">
        <v>10</v>
      </c>
      <c r="D141" s="15">
        <v>0</v>
      </c>
      <c r="E141" s="16">
        <f t="shared" si="2"/>
        <v>0</v>
      </c>
    </row>
    <row r="142" spans="1:5" ht="67.5" outlineLevel="2">
      <c r="A142" s="27" t="s">
        <v>526</v>
      </c>
      <c r="B142" s="14" t="s">
        <v>527</v>
      </c>
      <c r="C142" s="15">
        <v>0</v>
      </c>
      <c r="D142" s="15">
        <v>0</v>
      </c>
      <c r="E142" s="16"/>
    </row>
    <row r="143" spans="1:5" ht="67.5" outlineLevel="2">
      <c r="A143" s="27" t="s">
        <v>528</v>
      </c>
      <c r="B143" s="14" t="s">
        <v>529</v>
      </c>
      <c r="C143" s="15">
        <v>3597</v>
      </c>
      <c r="D143" s="15">
        <v>3173.26</v>
      </c>
      <c r="E143" s="16">
        <f t="shared" si="2"/>
        <v>0.8821962746733389</v>
      </c>
    </row>
    <row r="144" spans="1:5" ht="123.75" outlineLevel="2">
      <c r="A144" s="27" t="s">
        <v>530</v>
      </c>
      <c r="B144" s="14" t="s">
        <v>531</v>
      </c>
      <c r="C144" s="15">
        <v>19412.4</v>
      </c>
      <c r="D144" s="15">
        <v>15134.94</v>
      </c>
      <c r="E144" s="16">
        <f t="shared" si="2"/>
        <v>0.7796532113494468</v>
      </c>
    </row>
    <row r="145" spans="1:5" ht="90" outlineLevel="2">
      <c r="A145" s="27" t="s">
        <v>532</v>
      </c>
      <c r="B145" s="14" t="s">
        <v>533</v>
      </c>
      <c r="C145" s="15">
        <v>0</v>
      </c>
      <c r="D145" s="15">
        <v>0</v>
      </c>
      <c r="E145" s="16"/>
    </row>
    <row r="146" spans="1:5" ht="90" outlineLevel="2">
      <c r="A146" s="27" t="s">
        <v>534</v>
      </c>
      <c r="B146" s="14" t="s">
        <v>150</v>
      </c>
      <c r="C146" s="15">
        <v>0</v>
      </c>
      <c r="D146" s="15">
        <v>0</v>
      </c>
      <c r="E146" s="16"/>
    </row>
    <row r="147" spans="1:5" ht="67.5" outlineLevel="2">
      <c r="A147" s="27" t="s">
        <v>151</v>
      </c>
      <c r="B147" s="14" t="s">
        <v>152</v>
      </c>
      <c r="C147" s="15">
        <v>280</v>
      </c>
      <c r="D147" s="15">
        <v>0</v>
      </c>
      <c r="E147" s="16">
        <f t="shared" si="2"/>
        <v>0</v>
      </c>
    </row>
    <row r="148" spans="1:5" ht="78.75" outlineLevel="2">
      <c r="A148" s="27" t="s">
        <v>153</v>
      </c>
      <c r="B148" s="14" t="s">
        <v>154</v>
      </c>
      <c r="C148" s="15">
        <v>91</v>
      </c>
      <c r="D148" s="15">
        <v>91</v>
      </c>
      <c r="E148" s="16">
        <f t="shared" si="2"/>
        <v>1</v>
      </c>
    </row>
    <row r="149" spans="1:5" ht="78.75" outlineLevel="2">
      <c r="A149" s="27" t="s">
        <v>155</v>
      </c>
      <c r="B149" s="14" t="s">
        <v>156</v>
      </c>
      <c r="C149" s="15">
        <v>2763.7</v>
      </c>
      <c r="D149" s="15">
        <v>2179.64</v>
      </c>
      <c r="E149" s="16">
        <f t="shared" si="2"/>
        <v>0.7886673662119622</v>
      </c>
    </row>
    <row r="150" spans="1:5" ht="56.25" outlineLevel="2">
      <c r="A150" s="27" t="s">
        <v>157</v>
      </c>
      <c r="B150" s="19" t="s">
        <v>158</v>
      </c>
      <c r="C150" s="15">
        <v>6789.5</v>
      </c>
      <c r="D150" s="15">
        <v>4846.67</v>
      </c>
      <c r="E150" s="16">
        <f t="shared" si="2"/>
        <v>0.7138478533028941</v>
      </c>
    </row>
    <row r="151" spans="1:5" ht="67.5" outlineLevel="2">
      <c r="A151" s="27" t="s">
        <v>159</v>
      </c>
      <c r="B151" s="14" t="s">
        <v>160</v>
      </c>
      <c r="C151" s="15">
        <v>1028.4</v>
      </c>
      <c r="D151" s="15">
        <v>843.9</v>
      </c>
      <c r="E151" s="16">
        <f t="shared" si="2"/>
        <v>0.8205950991831971</v>
      </c>
    </row>
    <row r="152" spans="1:5" ht="67.5" outlineLevel="2">
      <c r="A152" s="27" t="s">
        <v>161</v>
      </c>
      <c r="B152" s="14" t="s">
        <v>162</v>
      </c>
      <c r="C152" s="15">
        <v>9857.7</v>
      </c>
      <c r="D152" s="15">
        <v>7777.43</v>
      </c>
      <c r="E152" s="16">
        <f t="shared" si="2"/>
        <v>0.7889700437221664</v>
      </c>
    </row>
    <row r="153" spans="1:5" ht="67.5" outlineLevel="2">
      <c r="A153" s="27" t="s">
        <v>163</v>
      </c>
      <c r="B153" s="14" t="s">
        <v>164</v>
      </c>
      <c r="C153" s="15">
        <v>630</v>
      </c>
      <c r="D153" s="15">
        <v>328.2</v>
      </c>
      <c r="E153" s="16">
        <f t="shared" si="2"/>
        <v>0.520952380952381</v>
      </c>
    </row>
    <row r="154" spans="1:5" ht="67.5" outlineLevel="2">
      <c r="A154" s="27" t="s">
        <v>165</v>
      </c>
      <c r="B154" s="14" t="s">
        <v>166</v>
      </c>
      <c r="C154" s="15">
        <v>18351.2</v>
      </c>
      <c r="D154" s="15">
        <v>14060</v>
      </c>
      <c r="E154" s="16">
        <f t="shared" si="2"/>
        <v>0.7661624307947164</v>
      </c>
    </row>
    <row r="155" spans="1:5" ht="78.75" outlineLevel="2">
      <c r="A155" s="27" t="s">
        <v>167</v>
      </c>
      <c r="B155" s="14" t="s">
        <v>168</v>
      </c>
      <c r="C155" s="15">
        <v>2826</v>
      </c>
      <c r="D155" s="15">
        <v>852.71</v>
      </c>
      <c r="E155" s="16">
        <f t="shared" si="2"/>
        <v>0.3017374380750177</v>
      </c>
    </row>
    <row r="156" spans="1:5" ht="78.75" outlineLevel="2">
      <c r="A156" s="27" t="s">
        <v>169</v>
      </c>
      <c r="B156" s="14" t="s">
        <v>170</v>
      </c>
      <c r="C156" s="15">
        <v>7648.3</v>
      </c>
      <c r="D156" s="15">
        <v>4342.16</v>
      </c>
      <c r="E156" s="17">
        <f t="shared" si="2"/>
        <v>0.5677287763293803</v>
      </c>
    </row>
    <row r="157" spans="1:5" ht="63" outlineLevel="1">
      <c r="A157" s="37" t="s">
        <v>171</v>
      </c>
      <c r="B157" s="38" t="s">
        <v>172</v>
      </c>
      <c r="C157" s="39">
        <v>2232</v>
      </c>
      <c r="D157" s="39">
        <v>548.86</v>
      </c>
      <c r="E157" s="41">
        <f t="shared" si="2"/>
        <v>0.24590501792114697</v>
      </c>
    </row>
    <row r="158" spans="1:5" ht="12.75" outlineLevel="1">
      <c r="A158" s="33"/>
      <c r="B158" s="8" t="s">
        <v>140</v>
      </c>
      <c r="C158" s="9"/>
      <c r="D158" s="9"/>
      <c r="E158" s="18"/>
    </row>
    <row r="159" spans="1:5" ht="12.75" outlineLevel="1">
      <c r="A159" s="34"/>
      <c r="B159" s="11" t="s">
        <v>143</v>
      </c>
      <c r="C159" s="12"/>
      <c r="D159" s="12"/>
      <c r="E159" s="16"/>
    </row>
    <row r="160" spans="1:5" ht="12.75" outlineLevel="1">
      <c r="A160" s="34"/>
      <c r="B160" s="11" t="s">
        <v>141</v>
      </c>
      <c r="C160" s="12">
        <f>C166</f>
        <v>621.75</v>
      </c>
      <c r="D160" s="12">
        <f>D166</f>
        <v>29.25</v>
      </c>
      <c r="E160" s="13">
        <f t="shared" si="2"/>
        <v>0.047044632086851626</v>
      </c>
    </row>
    <row r="161" spans="1:5" ht="12.75" outlineLevel="1">
      <c r="A161" s="33"/>
      <c r="B161" s="8" t="s">
        <v>142</v>
      </c>
      <c r="C161" s="9">
        <f>C157-C160</f>
        <v>1610.25</v>
      </c>
      <c r="D161" s="9">
        <f>D157-D160</f>
        <v>519.61</v>
      </c>
      <c r="E161" s="13">
        <f t="shared" si="2"/>
        <v>0.32268902344356465</v>
      </c>
    </row>
    <row r="162" spans="1:5" ht="90" outlineLevel="2">
      <c r="A162" s="27" t="s">
        <v>173</v>
      </c>
      <c r="B162" s="14" t="s">
        <v>174</v>
      </c>
      <c r="C162" s="15">
        <v>540</v>
      </c>
      <c r="D162" s="15">
        <v>0</v>
      </c>
      <c r="E162" s="16">
        <f t="shared" si="2"/>
        <v>0</v>
      </c>
    </row>
    <row r="163" spans="1:5" ht="90" outlineLevel="2">
      <c r="A163" s="27" t="s">
        <v>175</v>
      </c>
      <c r="B163" s="14" t="s">
        <v>176</v>
      </c>
      <c r="C163" s="15">
        <v>3.25</v>
      </c>
      <c r="D163" s="15">
        <v>3.25</v>
      </c>
      <c r="E163" s="16">
        <f t="shared" si="2"/>
        <v>1</v>
      </c>
    </row>
    <row r="164" spans="1:5" ht="78.75" outlineLevel="2">
      <c r="A164" s="27" t="s">
        <v>177</v>
      </c>
      <c r="B164" s="14" t="s">
        <v>178</v>
      </c>
      <c r="C164" s="15">
        <v>17.5</v>
      </c>
      <c r="D164" s="15">
        <v>0</v>
      </c>
      <c r="E164" s="16">
        <f t="shared" si="2"/>
        <v>0</v>
      </c>
    </row>
    <row r="165" spans="1:5" ht="101.25" outlineLevel="2">
      <c r="A165" s="27" t="s">
        <v>179</v>
      </c>
      <c r="B165" s="14" t="s">
        <v>180</v>
      </c>
      <c r="C165" s="15">
        <v>1049.5</v>
      </c>
      <c r="D165" s="15">
        <v>516.36</v>
      </c>
      <c r="E165" s="16">
        <f t="shared" si="2"/>
        <v>0.4920057170080991</v>
      </c>
    </row>
    <row r="166" spans="1:5" ht="78.75" outlineLevel="2">
      <c r="A166" s="27" t="s">
        <v>181</v>
      </c>
      <c r="B166" s="14" t="s">
        <v>182</v>
      </c>
      <c r="C166" s="15">
        <v>621.75</v>
      </c>
      <c r="D166" s="15">
        <v>29.25</v>
      </c>
      <c r="E166" s="17">
        <f t="shared" si="2"/>
        <v>0.047044632086851626</v>
      </c>
    </row>
    <row r="167" spans="1:5" ht="63" outlineLevel="1">
      <c r="A167" s="37" t="s">
        <v>183</v>
      </c>
      <c r="B167" s="38" t="s">
        <v>184</v>
      </c>
      <c r="C167" s="39">
        <v>1050.4</v>
      </c>
      <c r="D167" s="39">
        <v>300.38</v>
      </c>
      <c r="E167" s="41">
        <f t="shared" si="2"/>
        <v>0.2859672505712109</v>
      </c>
    </row>
    <row r="168" spans="1:5" ht="12.75" outlineLevel="1">
      <c r="A168" s="33"/>
      <c r="B168" s="8" t="s">
        <v>140</v>
      </c>
      <c r="C168" s="9"/>
      <c r="D168" s="9"/>
      <c r="E168" s="20"/>
    </row>
    <row r="169" spans="1:5" ht="12.75" outlineLevel="1">
      <c r="A169" s="34"/>
      <c r="B169" s="11" t="s">
        <v>143</v>
      </c>
      <c r="C169" s="12"/>
      <c r="D169" s="12"/>
      <c r="E169" s="13"/>
    </row>
    <row r="170" spans="1:5" ht="12.75" outlineLevel="1">
      <c r="A170" s="34"/>
      <c r="B170" s="11" t="s">
        <v>141</v>
      </c>
      <c r="C170" s="12">
        <f>C175</f>
        <v>432.41</v>
      </c>
      <c r="D170" s="12">
        <f>D175</f>
        <v>83.77</v>
      </c>
      <c r="E170" s="13">
        <f t="shared" si="2"/>
        <v>0.1937281746490599</v>
      </c>
    </row>
    <row r="171" spans="1:5" ht="12.75" outlineLevel="1">
      <c r="A171" s="33"/>
      <c r="B171" s="8" t="s">
        <v>142</v>
      </c>
      <c r="C171" s="9">
        <f>SUM(C172:C174)</f>
        <v>617.99</v>
      </c>
      <c r="D171" s="9">
        <f>SUM(D172:D174)</f>
        <v>216.61</v>
      </c>
      <c r="E171" s="13">
        <f t="shared" si="2"/>
        <v>0.35050728976197026</v>
      </c>
    </row>
    <row r="172" spans="1:5" ht="78.75" outlineLevel="2">
      <c r="A172" s="27" t="s">
        <v>185</v>
      </c>
      <c r="B172" s="14" t="s">
        <v>186</v>
      </c>
      <c r="C172" s="15">
        <v>586.99</v>
      </c>
      <c r="D172" s="15">
        <v>216.61</v>
      </c>
      <c r="E172" s="16">
        <f t="shared" si="2"/>
        <v>0.36901821155385955</v>
      </c>
    </row>
    <row r="173" spans="1:5" ht="101.25" outlineLevel="2">
      <c r="A173" s="27" t="s">
        <v>187</v>
      </c>
      <c r="B173" s="14" t="s">
        <v>188</v>
      </c>
      <c r="C173" s="15">
        <v>25</v>
      </c>
      <c r="D173" s="15">
        <v>0</v>
      </c>
      <c r="E173" s="16">
        <f t="shared" si="2"/>
        <v>0</v>
      </c>
    </row>
    <row r="174" spans="1:5" ht="123.75" outlineLevel="2">
      <c r="A174" s="27" t="s">
        <v>189</v>
      </c>
      <c r="B174" s="14" t="s">
        <v>190</v>
      </c>
      <c r="C174" s="15">
        <v>6</v>
      </c>
      <c r="D174" s="15">
        <v>0</v>
      </c>
      <c r="E174" s="16">
        <f t="shared" si="2"/>
        <v>0</v>
      </c>
    </row>
    <row r="175" spans="1:5" ht="78.75" outlineLevel="2">
      <c r="A175" s="27" t="s">
        <v>191</v>
      </c>
      <c r="B175" s="14" t="s">
        <v>192</v>
      </c>
      <c r="C175" s="15">
        <v>432.41</v>
      </c>
      <c r="D175" s="15">
        <v>83.77</v>
      </c>
      <c r="E175" s="17">
        <f t="shared" si="2"/>
        <v>0.1937281746490599</v>
      </c>
    </row>
    <row r="176" spans="1:5" ht="52.5" outlineLevel="1">
      <c r="A176" s="37" t="s">
        <v>193</v>
      </c>
      <c r="B176" s="38" t="s">
        <v>194</v>
      </c>
      <c r="C176" s="39">
        <v>61441.6</v>
      </c>
      <c r="D176" s="39">
        <v>20781.1</v>
      </c>
      <c r="E176" s="41">
        <f t="shared" si="2"/>
        <v>0.3382252415301685</v>
      </c>
    </row>
    <row r="177" spans="1:5" ht="12.75" outlineLevel="1">
      <c r="A177" s="33"/>
      <c r="B177" s="8" t="s">
        <v>140</v>
      </c>
      <c r="C177" s="9"/>
      <c r="D177" s="9"/>
      <c r="E177" s="18"/>
    </row>
    <row r="178" spans="1:5" ht="12.75" outlineLevel="1">
      <c r="A178" s="34"/>
      <c r="B178" s="11" t="s">
        <v>143</v>
      </c>
      <c r="C178" s="12">
        <f>C181+C182</f>
        <v>2359.6000000000004</v>
      </c>
      <c r="D178" s="12">
        <f>D181+D182</f>
        <v>219.87</v>
      </c>
      <c r="E178" s="13">
        <f t="shared" si="2"/>
        <v>0.09318104763519239</v>
      </c>
    </row>
    <row r="179" spans="1:5" ht="12.75" outlineLevel="1">
      <c r="A179" s="34"/>
      <c r="B179" s="11" t="s">
        <v>141</v>
      </c>
      <c r="C179" s="12">
        <f>C183+C184+C185+C186+C187+C188+C189+C190+C191+C192</f>
        <v>59082.00000000001</v>
      </c>
      <c r="D179" s="12">
        <f>D183+D184+D185+D186+D187+D188+D189+D190+D191+D192</f>
        <v>20561.239999999998</v>
      </c>
      <c r="E179" s="13">
        <f t="shared" si="2"/>
        <v>0.34801191564266604</v>
      </c>
    </row>
    <row r="180" spans="1:5" ht="12.75" outlineLevel="1">
      <c r="A180" s="33"/>
      <c r="B180" s="8" t="s">
        <v>142</v>
      </c>
      <c r="C180" s="9"/>
      <c r="D180" s="9"/>
      <c r="E180" s="16"/>
    </row>
    <row r="181" spans="1:5" ht="90" outlineLevel="2">
      <c r="A181" s="27" t="s">
        <v>195</v>
      </c>
      <c r="B181" s="14" t="s">
        <v>196</v>
      </c>
      <c r="C181" s="15">
        <v>1570.4</v>
      </c>
      <c r="D181" s="15">
        <v>0</v>
      </c>
      <c r="E181" s="16">
        <f t="shared" si="2"/>
        <v>0</v>
      </c>
    </row>
    <row r="182" spans="1:5" ht="78.75" outlineLevel="2">
      <c r="A182" s="27" t="s">
        <v>197</v>
      </c>
      <c r="B182" s="14" t="s">
        <v>198</v>
      </c>
      <c r="C182" s="15">
        <v>789.2</v>
      </c>
      <c r="D182" s="15">
        <v>219.87</v>
      </c>
      <c r="E182" s="16">
        <f t="shared" si="2"/>
        <v>0.2785985808413583</v>
      </c>
    </row>
    <row r="183" spans="1:5" ht="67.5" outlineLevel="2">
      <c r="A183" s="27" t="s">
        <v>199</v>
      </c>
      <c r="B183" s="14" t="s">
        <v>200</v>
      </c>
      <c r="C183" s="15">
        <v>3826.8</v>
      </c>
      <c r="D183" s="15">
        <v>2309.78</v>
      </c>
      <c r="E183" s="16">
        <f t="shared" si="2"/>
        <v>0.6035800146336365</v>
      </c>
    </row>
    <row r="184" spans="1:5" ht="90" outlineLevel="2">
      <c r="A184" s="27" t="s">
        <v>201</v>
      </c>
      <c r="B184" s="14" t="s">
        <v>202</v>
      </c>
      <c r="C184" s="15">
        <v>32299.7</v>
      </c>
      <c r="D184" s="15">
        <v>1674.55</v>
      </c>
      <c r="E184" s="16">
        <f t="shared" si="2"/>
        <v>0.05184413477524559</v>
      </c>
    </row>
    <row r="185" spans="1:5" ht="67.5" outlineLevel="2">
      <c r="A185" s="27" t="s">
        <v>203</v>
      </c>
      <c r="B185" s="14" t="s">
        <v>204</v>
      </c>
      <c r="C185" s="15">
        <v>2653.8</v>
      </c>
      <c r="D185" s="15">
        <v>2104.39</v>
      </c>
      <c r="E185" s="16">
        <f t="shared" si="2"/>
        <v>0.7929723415479688</v>
      </c>
    </row>
    <row r="186" spans="1:5" ht="78.75" outlineLevel="2">
      <c r="A186" s="27" t="s">
        <v>205</v>
      </c>
      <c r="B186" s="14" t="s">
        <v>206</v>
      </c>
      <c r="C186" s="15">
        <v>1203</v>
      </c>
      <c r="D186" s="15">
        <v>675.87</v>
      </c>
      <c r="E186" s="16">
        <f t="shared" si="2"/>
        <v>0.5618204488778055</v>
      </c>
    </row>
    <row r="187" spans="1:5" ht="78.75" outlineLevel="2">
      <c r="A187" s="27" t="s">
        <v>207</v>
      </c>
      <c r="B187" s="14" t="s">
        <v>208</v>
      </c>
      <c r="C187" s="15">
        <v>16694.4</v>
      </c>
      <c r="D187" s="15">
        <v>12793.65</v>
      </c>
      <c r="E187" s="16">
        <f t="shared" si="2"/>
        <v>0.7663438039102932</v>
      </c>
    </row>
    <row r="188" spans="1:5" ht="123.75" outlineLevel="2">
      <c r="A188" s="27" t="s">
        <v>209</v>
      </c>
      <c r="B188" s="14" t="s">
        <v>210</v>
      </c>
      <c r="C188" s="15">
        <v>770</v>
      </c>
      <c r="D188" s="15">
        <v>505.57</v>
      </c>
      <c r="E188" s="16">
        <f t="shared" si="2"/>
        <v>0.6565844155844156</v>
      </c>
    </row>
    <row r="189" spans="1:5" ht="112.5" outlineLevel="2">
      <c r="A189" s="27" t="s">
        <v>211</v>
      </c>
      <c r="B189" s="14" t="s">
        <v>212</v>
      </c>
      <c r="C189" s="15">
        <v>250</v>
      </c>
      <c r="D189" s="15">
        <v>0</v>
      </c>
      <c r="E189" s="16">
        <f t="shared" si="2"/>
        <v>0</v>
      </c>
    </row>
    <row r="190" spans="1:5" ht="112.5" outlineLevel="2">
      <c r="A190" s="27" t="s">
        <v>213</v>
      </c>
      <c r="B190" s="14" t="s">
        <v>214</v>
      </c>
      <c r="C190" s="15">
        <v>593.5</v>
      </c>
      <c r="D190" s="15">
        <v>0</v>
      </c>
      <c r="E190" s="16">
        <f t="shared" si="2"/>
        <v>0</v>
      </c>
    </row>
    <row r="191" spans="1:5" ht="213.75" outlineLevel="2">
      <c r="A191" s="27" t="s">
        <v>215</v>
      </c>
      <c r="B191" s="14" t="s">
        <v>216</v>
      </c>
      <c r="C191" s="15">
        <v>790.8</v>
      </c>
      <c r="D191" s="15">
        <v>497.43</v>
      </c>
      <c r="E191" s="16">
        <f t="shared" si="2"/>
        <v>0.62902124430956</v>
      </c>
    </row>
    <row r="192" spans="1:5" ht="101.25" outlineLevel="2">
      <c r="A192" s="27" t="s">
        <v>217</v>
      </c>
      <c r="B192" s="14" t="s">
        <v>218</v>
      </c>
      <c r="C192" s="15">
        <v>0</v>
      </c>
      <c r="D192" s="15">
        <v>0</v>
      </c>
      <c r="E192" s="17" t="e">
        <f t="shared" si="2"/>
        <v>#DIV/0!</v>
      </c>
    </row>
    <row r="193" spans="1:5" ht="21">
      <c r="A193" s="37" t="s">
        <v>219</v>
      </c>
      <c r="B193" s="38" t="s">
        <v>220</v>
      </c>
      <c r="C193" s="39">
        <v>16302.1</v>
      </c>
      <c r="D193" s="39">
        <v>6180.19</v>
      </c>
      <c r="E193" s="41">
        <f t="shared" si="2"/>
        <v>0.3791039191269836</v>
      </c>
    </row>
    <row r="194" spans="1:5" ht="42" outlineLevel="1">
      <c r="A194" s="37" t="s">
        <v>221</v>
      </c>
      <c r="B194" s="38" t="s">
        <v>222</v>
      </c>
      <c r="C194" s="39">
        <v>15152.1</v>
      </c>
      <c r="D194" s="39">
        <v>5542.74</v>
      </c>
      <c r="E194" s="41">
        <f t="shared" si="2"/>
        <v>0.36580671986061336</v>
      </c>
    </row>
    <row r="195" spans="1:5" ht="12.75" outlineLevel="1">
      <c r="A195" s="33"/>
      <c r="B195" s="8" t="s">
        <v>140</v>
      </c>
      <c r="C195" s="9"/>
      <c r="D195" s="9"/>
      <c r="E195" s="20"/>
    </row>
    <row r="196" spans="1:5" ht="12.75" outlineLevel="1">
      <c r="A196" s="34"/>
      <c r="B196" s="11" t="s">
        <v>143</v>
      </c>
      <c r="C196" s="12"/>
      <c r="D196" s="12"/>
      <c r="E196" s="13"/>
    </row>
    <row r="197" spans="1:5" ht="12.75" outlineLevel="1">
      <c r="A197" s="34"/>
      <c r="B197" s="11" t="s">
        <v>141</v>
      </c>
      <c r="C197" s="12">
        <f>C206</f>
        <v>7650</v>
      </c>
      <c r="D197" s="12">
        <f>D206</f>
        <v>0</v>
      </c>
      <c r="E197" s="13">
        <f t="shared" si="2"/>
        <v>0</v>
      </c>
    </row>
    <row r="198" spans="1:5" ht="12.75" outlineLevel="1">
      <c r="A198" s="33"/>
      <c r="B198" s="8" t="s">
        <v>142</v>
      </c>
      <c r="C198" s="9">
        <f>C194-C197</f>
        <v>7502.1</v>
      </c>
      <c r="D198" s="9">
        <f>D194-D197</f>
        <v>5542.74</v>
      </c>
      <c r="E198" s="13">
        <f aca="true" t="shared" si="3" ref="E198:E261">D198/C198</f>
        <v>0.7388251289638901</v>
      </c>
    </row>
    <row r="199" spans="1:5" ht="67.5" outlineLevel="2">
      <c r="A199" s="27" t="s">
        <v>223</v>
      </c>
      <c r="B199" s="14" t="s">
        <v>224</v>
      </c>
      <c r="C199" s="15">
        <v>5987.1</v>
      </c>
      <c r="D199" s="15">
        <v>4490.33</v>
      </c>
      <c r="E199" s="16">
        <f t="shared" si="3"/>
        <v>0.7500008351288603</v>
      </c>
    </row>
    <row r="200" spans="1:5" ht="90" outlineLevel="2">
      <c r="A200" s="27" t="s">
        <v>225</v>
      </c>
      <c r="B200" s="14" t="s">
        <v>226</v>
      </c>
      <c r="C200" s="15">
        <v>715</v>
      </c>
      <c r="D200" s="15">
        <v>498.22</v>
      </c>
      <c r="E200" s="16">
        <f t="shared" si="3"/>
        <v>0.6968111888111889</v>
      </c>
    </row>
    <row r="201" spans="1:5" ht="90" outlineLevel="2">
      <c r="A201" s="27" t="s">
        <v>227</v>
      </c>
      <c r="B201" s="14" t="s">
        <v>228</v>
      </c>
      <c r="C201" s="15">
        <v>450</v>
      </c>
      <c r="D201" s="15">
        <v>428.9</v>
      </c>
      <c r="E201" s="16">
        <f t="shared" si="3"/>
        <v>0.953111111111111</v>
      </c>
    </row>
    <row r="202" spans="1:5" ht="67.5" outlineLevel="2">
      <c r="A202" s="27" t="s">
        <v>229</v>
      </c>
      <c r="B202" s="14" t="s">
        <v>230</v>
      </c>
      <c r="C202" s="15">
        <v>30</v>
      </c>
      <c r="D202" s="15">
        <v>16.12</v>
      </c>
      <c r="E202" s="16">
        <f t="shared" si="3"/>
        <v>0.5373333333333333</v>
      </c>
    </row>
    <row r="203" spans="1:5" ht="67.5" outlineLevel="2">
      <c r="A203" s="27" t="s">
        <v>231</v>
      </c>
      <c r="B203" s="14" t="s">
        <v>232</v>
      </c>
      <c r="C203" s="15">
        <v>45</v>
      </c>
      <c r="D203" s="15">
        <v>16.38</v>
      </c>
      <c r="E203" s="16">
        <f t="shared" si="3"/>
        <v>0.364</v>
      </c>
    </row>
    <row r="204" spans="1:5" ht="56.25" outlineLevel="2">
      <c r="A204" s="27" t="s">
        <v>233</v>
      </c>
      <c r="B204" s="14" t="s">
        <v>234</v>
      </c>
      <c r="C204" s="15">
        <v>160</v>
      </c>
      <c r="D204" s="15">
        <v>92.79</v>
      </c>
      <c r="E204" s="16">
        <f t="shared" si="3"/>
        <v>0.5799375</v>
      </c>
    </row>
    <row r="205" spans="1:5" ht="78.75" outlineLevel="2">
      <c r="A205" s="27" t="s">
        <v>235</v>
      </c>
      <c r="B205" s="14" t="s">
        <v>236</v>
      </c>
      <c r="C205" s="15">
        <v>115</v>
      </c>
      <c r="D205" s="15">
        <v>0</v>
      </c>
      <c r="E205" s="16">
        <f t="shared" si="3"/>
        <v>0</v>
      </c>
    </row>
    <row r="206" spans="1:5" ht="67.5" outlineLevel="2">
      <c r="A206" s="27" t="s">
        <v>237</v>
      </c>
      <c r="B206" s="14" t="s">
        <v>238</v>
      </c>
      <c r="C206" s="15">
        <v>7650</v>
      </c>
      <c r="D206" s="15">
        <v>0</v>
      </c>
      <c r="E206" s="17">
        <f t="shared" si="3"/>
        <v>0</v>
      </c>
    </row>
    <row r="207" spans="1:5" ht="52.5" outlineLevel="1">
      <c r="A207" s="37" t="s">
        <v>239</v>
      </c>
      <c r="B207" s="38" t="s">
        <v>240</v>
      </c>
      <c r="C207" s="39">
        <v>1150</v>
      </c>
      <c r="D207" s="39">
        <v>637.45</v>
      </c>
      <c r="E207" s="41">
        <f t="shared" si="3"/>
        <v>0.554304347826087</v>
      </c>
    </row>
    <row r="208" spans="1:5" ht="12.75" outlineLevel="1">
      <c r="A208" s="33"/>
      <c r="B208" s="8" t="s">
        <v>140</v>
      </c>
      <c r="C208" s="9"/>
      <c r="D208" s="9"/>
      <c r="E208" s="18"/>
    </row>
    <row r="209" spans="1:5" ht="12.75" outlineLevel="1">
      <c r="A209" s="34"/>
      <c r="B209" s="11" t="s">
        <v>143</v>
      </c>
      <c r="C209" s="12"/>
      <c r="D209" s="12"/>
      <c r="E209" s="16"/>
    </row>
    <row r="210" spans="1:5" ht="12.75" outlineLevel="1">
      <c r="A210" s="34"/>
      <c r="B210" s="11" t="s">
        <v>141</v>
      </c>
      <c r="C210" s="12"/>
      <c r="D210" s="12"/>
      <c r="E210" s="16"/>
    </row>
    <row r="211" spans="1:5" ht="12.75" outlineLevel="1">
      <c r="A211" s="33"/>
      <c r="B211" s="8" t="s">
        <v>142</v>
      </c>
      <c r="C211" s="9">
        <f>C207</f>
        <v>1150</v>
      </c>
      <c r="D211" s="9">
        <f>D207</f>
        <v>637.45</v>
      </c>
      <c r="E211" s="13">
        <f t="shared" si="3"/>
        <v>0.554304347826087</v>
      </c>
    </row>
    <row r="212" spans="1:5" ht="78.75" outlineLevel="2">
      <c r="A212" s="27" t="s">
        <v>241</v>
      </c>
      <c r="B212" s="14" t="s">
        <v>242</v>
      </c>
      <c r="C212" s="15">
        <v>180</v>
      </c>
      <c r="D212" s="15">
        <v>103.1</v>
      </c>
      <c r="E212" s="16">
        <f t="shared" si="3"/>
        <v>0.5727777777777777</v>
      </c>
    </row>
    <row r="213" spans="1:5" ht="90" outlineLevel="2">
      <c r="A213" s="27" t="s">
        <v>243</v>
      </c>
      <c r="B213" s="14" t="s">
        <v>244</v>
      </c>
      <c r="C213" s="15">
        <v>60</v>
      </c>
      <c r="D213" s="15">
        <v>31.35</v>
      </c>
      <c r="E213" s="16">
        <f t="shared" si="3"/>
        <v>0.5225000000000001</v>
      </c>
    </row>
    <row r="214" spans="1:5" ht="67.5" outlineLevel="2">
      <c r="A214" s="27" t="s">
        <v>245</v>
      </c>
      <c r="B214" s="14" t="s">
        <v>246</v>
      </c>
      <c r="C214" s="15">
        <v>280</v>
      </c>
      <c r="D214" s="15">
        <v>36.5</v>
      </c>
      <c r="E214" s="16">
        <f t="shared" si="3"/>
        <v>0.13035714285714287</v>
      </c>
    </row>
    <row r="215" spans="1:5" ht="78.75" outlineLevel="2">
      <c r="A215" s="27" t="s">
        <v>247</v>
      </c>
      <c r="B215" s="14" t="s">
        <v>248</v>
      </c>
      <c r="C215" s="15">
        <v>5</v>
      </c>
      <c r="D215" s="15">
        <v>0</v>
      </c>
      <c r="E215" s="16">
        <f t="shared" si="3"/>
        <v>0</v>
      </c>
    </row>
    <row r="216" spans="1:5" ht="78.75" outlineLevel="2">
      <c r="A216" s="27" t="s">
        <v>249</v>
      </c>
      <c r="B216" s="14" t="s">
        <v>250</v>
      </c>
      <c r="C216" s="15">
        <v>65</v>
      </c>
      <c r="D216" s="15">
        <v>31.5</v>
      </c>
      <c r="E216" s="16">
        <f t="shared" si="3"/>
        <v>0.4846153846153846</v>
      </c>
    </row>
    <row r="217" spans="1:5" ht="78.75" outlineLevel="2">
      <c r="A217" s="27" t="s">
        <v>251</v>
      </c>
      <c r="B217" s="14" t="s">
        <v>252</v>
      </c>
      <c r="C217" s="15">
        <v>560</v>
      </c>
      <c r="D217" s="15">
        <v>435</v>
      </c>
      <c r="E217" s="17">
        <f t="shared" si="3"/>
        <v>0.7767857142857143</v>
      </c>
    </row>
    <row r="218" spans="1:5" ht="21">
      <c r="A218" s="37" t="s">
        <v>253</v>
      </c>
      <c r="B218" s="38" t="s">
        <v>254</v>
      </c>
      <c r="C218" s="39">
        <v>99008.94</v>
      </c>
      <c r="D218" s="39">
        <v>67110.44</v>
      </c>
      <c r="E218" s="41">
        <f t="shared" si="3"/>
        <v>0.6778220229405547</v>
      </c>
    </row>
    <row r="219" spans="1:5" ht="31.5" outlineLevel="1">
      <c r="A219" s="37" t="s">
        <v>255</v>
      </c>
      <c r="B219" s="38" t="s">
        <v>256</v>
      </c>
      <c r="C219" s="39">
        <v>17289.05</v>
      </c>
      <c r="D219" s="39">
        <v>9617.75</v>
      </c>
      <c r="E219" s="41">
        <f t="shared" si="3"/>
        <v>0.5562914098808206</v>
      </c>
    </row>
    <row r="220" spans="1:5" ht="12.75" outlineLevel="1">
      <c r="A220" s="33"/>
      <c r="B220" s="8" t="s">
        <v>140</v>
      </c>
      <c r="C220" s="9"/>
      <c r="D220" s="9"/>
      <c r="E220" s="20"/>
    </row>
    <row r="221" spans="1:5" ht="12.75" outlineLevel="1">
      <c r="A221" s="34"/>
      <c r="B221" s="11" t="s">
        <v>143</v>
      </c>
      <c r="C221" s="12"/>
      <c r="D221" s="12"/>
      <c r="E221" s="13"/>
    </row>
    <row r="222" spans="1:5" ht="12.75" outlineLevel="1">
      <c r="A222" s="34"/>
      <c r="B222" s="11" t="s">
        <v>141</v>
      </c>
      <c r="C222" s="12">
        <f>C226</f>
        <v>1146.5</v>
      </c>
      <c r="D222" s="12">
        <f>D226</f>
        <v>0</v>
      </c>
      <c r="E222" s="13">
        <f t="shared" si="3"/>
        <v>0</v>
      </c>
    </row>
    <row r="223" spans="1:5" ht="12.75" outlineLevel="1">
      <c r="A223" s="33"/>
      <c r="B223" s="8" t="s">
        <v>142</v>
      </c>
      <c r="C223" s="9">
        <f>C219-C222</f>
        <v>16142.55</v>
      </c>
      <c r="D223" s="9">
        <f>D219-D222</f>
        <v>9617.75</v>
      </c>
      <c r="E223" s="13">
        <f t="shared" si="3"/>
        <v>0.5958011590486014</v>
      </c>
    </row>
    <row r="224" spans="1:5" ht="56.25" outlineLevel="2">
      <c r="A224" s="27" t="s">
        <v>257</v>
      </c>
      <c r="B224" s="19" t="s">
        <v>258</v>
      </c>
      <c r="C224" s="15">
        <v>15694.15</v>
      </c>
      <c r="D224" s="15">
        <v>9617.75</v>
      </c>
      <c r="E224" s="16">
        <f t="shared" si="3"/>
        <v>0.6128238866074301</v>
      </c>
    </row>
    <row r="225" spans="1:5" ht="45" outlineLevel="2">
      <c r="A225" s="27" t="s">
        <v>259</v>
      </c>
      <c r="B225" s="19" t="s">
        <v>260</v>
      </c>
      <c r="C225" s="15">
        <v>169</v>
      </c>
      <c r="D225" s="15">
        <v>0</v>
      </c>
      <c r="E225" s="16">
        <f t="shared" si="3"/>
        <v>0</v>
      </c>
    </row>
    <row r="226" spans="1:5" ht="56.25" outlineLevel="2">
      <c r="A226" s="27" t="s">
        <v>261</v>
      </c>
      <c r="B226" s="19" t="s">
        <v>262</v>
      </c>
      <c r="C226" s="15">
        <v>1146.5</v>
      </c>
      <c r="D226" s="15">
        <v>0</v>
      </c>
      <c r="E226" s="16">
        <f t="shared" si="3"/>
        <v>0</v>
      </c>
    </row>
    <row r="227" spans="1:5" ht="56.25" outlineLevel="2">
      <c r="A227" s="27" t="s">
        <v>263</v>
      </c>
      <c r="B227" s="19" t="s">
        <v>264</v>
      </c>
      <c r="C227" s="15">
        <v>279.4</v>
      </c>
      <c r="D227" s="15">
        <v>0</v>
      </c>
      <c r="E227" s="17">
        <f t="shared" si="3"/>
        <v>0</v>
      </c>
    </row>
    <row r="228" spans="1:5" ht="42" outlineLevel="1">
      <c r="A228" s="37" t="s">
        <v>265</v>
      </c>
      <c r="B228" s="38" t="s">
        <v>266</v>
      </c>
      <c r="C228" s="39">
        <v>73301.5</v>
      </c>
      <c r="D228" s="39">
        <v>51802.36</v>
      </c>
      <c r="E228" s="41">
        <f t="shared" si="3"/>
        <v>0.7067025913521552</v>
      </c>
    </row>
    <row r="229" spans="1:5" ht="12.75" outlineLevel="1">
      <c r="A229" s="33"/>
      <c r="B229" s="8" t="s">
        <v>140</v>
      </c>
      <c r="C229" s="9"/>
      <c r="D229" s="9"/>
      <c r="E229" s="18"/>
    </row>
    <row r="230" spans="1:5" ht="12.75" outlineLevel="1">
      <c r="A230" s="34"/>
      <c r="B230" s="11" t="s">
        <v>143</v>
      </c>
      <c r="C230" s="12"/>
      <c r="D230" s="12"/>
      <c r="E230" s="16"/>
    </row>
    <row r="231" spans="1:5" ht="12.75" outlineLevel="1">
      <c r="A231" s="34"/>
      <c r="B231" s="11" t="s">
        <v>141</v>
      </c>
      <c r="C231" s="12"/>
      <c r="D231" s="12"/>
      <c r="E231" s="16"/>
    </row>
    <row r="232" spans="1:5" ht="12.75" outlineLevel="1">
      <c r="A232" s="33"/>
      <c r="B232" s="8" t="s">
        <v>142</v>
      </c>
      <c r="C232" s="9">
        <f>C228</f>
        <v>73301.5</v>
      </c>
      <c r="D232" s="9">
        <f>D228</f>
        <v>51802.36</v>
      </c>
      <c r="E232" s="13">
        <f t="shared" si="3"/>
        <v>0.7067025913521552</v>
      </c>
    </row>
    <row r="233" spans="1:5" ht="56.25" outlineLevel="2">
      <c r="A233" s="27" t="s">
        <v>267</v>
      </c>
      <c r="B233" s="19" t="s">
        <v>268</v>
      </c>
      <c r="C233" s="15">
        <v>68848.4</v>
      </c>
      <c r="D233" s="15">
        <v>48683.71</v>
      </c>
      <c r="E233" s="16">
        <f t="shared" si="3"/>
        <v>0.7071146170426619</v>
      </c>
    </row>
    <row r="234" spans="1:5" ht="67.5" outlineLevel="2">
      <c r="A234" s="27" t="s">
        <v>269</v>
      </c>
      <c r="B234" s="14" t="s">
        <v>270</v>
      </c>
      <c r="C234" s="15">
        <v>4153.1</v>
      </c>
      <c r="D234" s="15">
        <v>2922</v>
      </c>
      <c r="E234" s="16">
        <f t="shared" si="3"/>
        <v>0.7035708266114468</v>
      </c>
    </row>
    <row r="235" spans="1:5" ht="67.5" outlineLevel="2">
      <c r="A235" s="27" t="s">
        <v>271</v>
      </c>
      <c r="B235" s="14" t="s">
        <v>272</v>
      </c>
      <c r="C235" s="15">
        <v>300</v>
      </c>
      <c r="D235" s="15">
        <v>196.65</v>
      </c>
      <c r="E235" s="17">
        <f t="shared" si="3"/>
        <v>0.6555</v>
      </c>
    </row>
    <row r="236" spans="1:5" ht="42" outlineLevel="1">
      <c r="A236" s="37" t="s">
        <v>273</v>
      </c>
      <c r="B236" s="38" t="s">
        <v>274</v>
      </c>
      <c r="C236" s="39">
        <v>4148.1</v>
      </c>
      <c r="D236" s="39">
        <v>2825.93</v>
      </c>
      <c r="E236" s="41">
        <f t="shared" si="3"/>
        <v>0.6812588896121115</v>
      </c>
    </row>
    <row r="237" spans="1:5" ht="12.75" outlineLevel="1">
      <c r="A237" s="33"/>
      <c r="B237" s="8" t="s">
        <v>140</v>
      </c>
      <c r="C237" s="9"/>
      <c r="D237" s="9"/>
      <c r="E237" s="18"/>
    </row>
    <row r="238" spans="1:5" ht="12.75" outlineLevel="1">
      <c r="A238" s="34"/>
      <c r="B238" s="11" t="s">
        <v>143</v>
      </c>
      <c r="C238" s="12"/>
      <c r="D238" s="12"/>
      <c r="E238" s="16"/>
    </row>
    <row r="239" spans="1:5" ht="12.75" outlineLevel="1">
      <c r="A239" s="34"/>
      <c r="B239" s="11" t="s">
        <v>141</v>
      </c>
      <c r="C239" s="12">
        <f>C243+C244+C245+C246</f>
        <v>513.0999999999999</v>
      </c>
      <c r="D239" s="12">
        <f>D243+D244+D245+D246</f>
        <v>0</v>
      </c>
      <c r="E239" s="13">
        <f t="shared" si="3"/>
        <v>0</v>
      </c>
    </row>
    <row r="240" spans="1:5" ht="12.75" outlineLevel="1">
      <c r="A240" s="33"/>
      <c r="B240" s="8" t="s">
        <v>142</v>
      </c>
      <c r="C240" s="9">
        <f>C236-C239</f>
        <v>3635.0000000000005</v>
      </c>
      <c r="D240" s="9">
        <f>D236-D239</f>
        <v>2825.93</v>
      </c>
      <c r="E240" s="13">
        <f t="shared" si="3"/>
        <v>0.7774222833562584</v>
      </c>
    </row>
    <row r="241" spans="1:5" ht="67.5" outlineLevel="2">
      <c r="A241" s="27" t="s">
        <v>275</v>
      </c>
      <c r="B241" s="14" t="s">
        <v>276</v>
      </c>
      <c r="C241" s="15">
        <v>1730</v>
      </c>
      <c r="D241" s="15">
        <v>1070.52</v>
      </c>
      <c r="E241" s="16">
        <f t="shared" si="3"/>
        <v>0.6187976878612717</v>
      </c>
    </row>
    <row r="242" spans="1:5" ht="56.25" outlineLevel="2">
      <c r="A242" s="27" t="s">
        <v>277</v>
      </c>
      <c r="B242" s="14" t="s">
        <v>278</v>
      </c>
      <c r="C242" s="15">
        <v>1505</v>
      </c>
      <c r="D242" s="15">
        <v>1355.41</v>
      </c>
      <c r="E242" s="16">
        <f t="shared" si="3"/>
        <v>0.9006046511627908</v>
      </c>
    </row>
    <row r="243" spans="1:5" ht="67.5" outlineLevel="2">
      <c r="A243" s="27" t="s">
        <v>279</v>
      </c>
      <c r="B243" s="14" t="s">
        <v>280</v>
      </c>
      <c r="C243" s="15">
        <v>55</v>
      </c>
      <c r="D243" s="15">
        <v>0</v>
      </c>
      <c r="E243" s="16">
        <f t="shared" si="3"/>
        <v>0</v>
      </c>
    </row>
    <row r="244" spans="1:5" ht="56.25" outlineLevel="2">
      <c r="A244" s="27" t="s">
        <v>281</v>
      </c>
      <c r="B244" s="19" t="s">
        <v>282</v>
      </c>
      <c r="C244" s="15">
        <v>67.7</v>
      </c>
      <c r="D244" s="15">
        <v>0</v>
      </c>
      <c r="E244" s="16">
        <f t="shared" si="3"/>
        <v>0</v>
      </c>
    </row>
    <row r="245" spans="1:5" ht="56.25" outlineLevel="2">
      <c r="A245" s="27" t="s">
        <v>283</v>
      </c>
      <c r="B245" s="19" t="s">
        <v>284</v>
      </c>
      <c r="C245" s="15">
        <v>130</v>
      </c>
      <c r="D245" s="15">
        <v>0</v>
      </c>
      <c r="E245" s="16">
        <f t="shared" si="3"/>
        <v>0</v>
      </c>
    </row>
    <row r="246" spans="1:5" ht="56.25" outlineLevel="2">
      <c r="A246" s="27" t="s">
        <v>285</v>
      </c>
      <c r="B246" s="19" t="s">
        <v>286</v>
      </c>
      <c r="C246" s="15">
        <v>260.4</v>
      </c>
      <c r="D246" s="15">
        <v>0</v>
      </c>
      <c r="E246" s="16">
        <f t="shared" si="3"/>
        <v>0</v>
      </c>
    </row>
    <row r="247" spans="1:5" ht="67.5" outlineLevel="2">
      <c r="A247" s="27" t="s">
        <v>287</v>
      </c>
      <c r="B247" s="14" t="s">
        <v>288</v>
      </c>
      <c r="C247" s="15">
        <v>400</v>
      </c>
      <c r="D247" s="15">
        <v>400</v>
      </c>
      <c r="E247" s="17">
        <f t="shared" si="3"/>
        <v>1</v>
      </c>
    </row>
    <row r="248" spans="1:5" ht="31.5" outlineLevel="1">
      <c r="A248" s="37" t="s">
        <v>289</v>
      </c>
      <c r="B248" s="38" t="s">
        <v>290</v>
      </c>
      <c r="C248" s="39">
        <v>1838</v>
      </c>
      <c r="D248" s="39">
        <v>1170.33</v>
      </c>
      <c r="E248" s="41">
        <f t="shared" si="3"/>
        <v>0.6367410228509249</v>
      </c>
    </row>
    <row r="249" spans="1:5" ht="12.75" outlineLevel="1">
      <c r="A249" s="33"/>
      <c r="B249" s="8" t="s">
        <v>140</v>
      </c>
      <c r="C249" s="9"/>
      <c r="D249" s="9"/>
      <c r="E249" s="18"/>
    </row>
    <row r="250" spans="1:5" ht="12.75" outlineLevel="1">
      <c r="A250" s="34"/>
      <c r="B250" s="11" t="s">
        <v>143</v>
      </c>
      <c r="C250" s="12"/>
      <c r="D250" s="12"/>
      <c r="E250" s="16"/>
    </row>
    <row r="251" spans="1:5" ht="12.75" outlineLevel="1">
      <c r="A251" s="34"/>
      <c r="B251" s="11" t="s">
        <v>141</v>
      </c>
      <c r="C251" s="12"/>
      <c r="D251" s="12"/>
      <c r="E251" s="16"/>
    </row>
    <row r="252" spans="1:5" ht="12.75" outlineLevel="1">
      <c r="A252" s="33"/>
      <c r="B252" s="8" t="s">
        <v>142</v>
      </c>
      <c r="C252" s="9">
        <f>C248-C251</f>
        <v>1838</v>
      </c>
      <c r="D252" s="9">
        <f>D248-D251</f>
        <v>1170.33</v>
      </c>
      <c r="E252" s="13">
        <f t="shared" si="3"/>
        <v>0.6367410228509249</v>
      </c>
    </row>
    <row r="253" spans="1:5" ht="45" outlineLevel="2">
      <c r="A253" s="27" t="s">
        <v>291</v>
      </c>
      <c r="B253" s="19" t="s">
        <v>292</v>
      </c>
      <c r="C253" s="15">
        <v>328.5</v>
      </c>
      <c r="D253" s="15">
        <v>232.65</v>
      </c>
      <c r="E253" s="16">
        <f t="shared" si="3"/>
        <v>0.7082191780821918</v>
      </c>
    </row>
    <row r="254" spans="1:5" ht="56.25" outlineLevel="2">
      <c r="A254" s="27" t="s">
        <v>293</v>
      </c>
      <c r="B254" s="19" t="s">
        <v>294</v>
      </c>
      <c r="C254" s="15">
        <v>990.34</v>
      </c>
      <c r="D254" s="15">
        <v>667.68</v>
      </c>
      <c r="E254" s="16">
        <f t="shared" si="3"/>
        <v>0.6741927014964557</v>
      </c>
    </row>
    <row r="255" spans="1:5" ht="56.25" outlineLevel="2">
      <c r="A255" s="27" t="s">
        <v>295</v>
      </c>
      <c r="B255" s="19" t="s">
        <v>296</v>
      </c>
      <c r="C255" s="15">
        <v>519.16</v>
      </c>
      <c r="D255" s="15">
        <v>270</v>
      </c>
      <c r="E255" s="17">
        <f t="shared" si="3"/>
        <v>0.5200708837352647</v>
      </c>
    </row>
    <row r="256" spans="1:5" ht="52.5" outlineLevel="1">
      <c r="A256" s="37" t="s">
        <v>297</v>
      </c>
      <c r="B256" s="38" t="s">
        <v>298</v>
      </c>
      <c r="C256" s="39">
        <v>2432.29</v>
      </c>
      <c r="D256" s="39">
        <v>1694.07</v>
      </c>
      <c r="E256" s="41">
        <f t="shared" si="3"/>
        <v>0.6964917834633205</v>
      </c>
    </row>
    <row r="257" spans="1:5" ht="12.75" outlineLevel="1">
      <c r="A257" s="33"/>
      <c r="B257" s="8" t="s">
        <v>140</v>
      </c>
      <c r="C257" s="9"/>
      <c r="D257" s="9"/>
      <c r="E257" s="18"/>
    </row>
    <row r="258" spans="1:5" ht="12.75" outlineLevel="1">
      <c r="A258" s="34"/>
      <c r="B258" s="11" t="s">
        <v>143</v>
      </c>
      <c r="C258" s="12"/>
      <c r="D258" s="12"/>
      <c r="E258" s="16"/>
    </row>
    <row r="259" spans="1:5" ht="12.75" outlineLevel="1">
      <c r="A259" s="34"/>
      <c r="B259" s="11" t="s">
        <v>141</v>
      </c>
      <c r="C259" s="12"/>
      <c r="D259" s="12"/>
      <c r="E259" s="16"/>
    </row>
    <row r="260" spans="1:5" ht="12.75" outlineLevel="1">
      <c r="A260" s="33"/>
      <c r="B260" s="8" t="s">
        <v>142</v>
      </c>
      <c r="C260" s="9">
        <f>C256-C259</f>
        <v>2432.29</v>
      </c>
      <c r="D260" s="9">
        <f>D256-D259</f>
        <v>1694.07</v>
      </c>
      <c r="E260" s="13">
        <f t="shared" si="3"/>
        <v>0.6964917834633205</v>
      </c>
    </row>
    <row r="261" spans="1:5" ht="67.5" outlineLevel="2">
      <c r="A261" s="27" t="s">
        <v>299</v>
      </c>
      <c r="B261" s="14" t="s">
        <v>300</v>
      </c>
      <c r="C261" s="15">
        <v>1404.6</v>
      </c>
      <c r="D261" s="15">
        <v>965.69</v>
      </c>
      <c r="E261" s="16">
        <f t="shared" si="3"/>
        <v>0.6875195785276949</v>
      </c>
    </row>
    <row r="262" spans="1:5" ht="56.25" outlineLevel="2">
      <c r="A262" s="27" t="s">
        <v>301</v>
      </c>
      <c r="B262" s="19" t="s">
        <v>302</v>
      </c>
      <c r="C262" s="15">
        <v>605.8</v>
      </c>
      <c r="D262" s="15">
        <v>417.23</v>
      </c>
      <c r="E262" s="16">
        <f aca="true" t="shared" si="4" ref="E262:E325">D262/C262</f>
        <v>0.6887256520303732</v>
      </c>
    </row>
    <row r="263" spans="1:5" ht="78.75" outlineLevel="2">
      <c r="A263" s="27" t="s">
        <v>303</v>
      </c>
      <c r="B263" s="14" t="s">
        <v>304</v>
      </c>
      <c r="C263" s="15">
        <v>421.89</v>
      </c>
      <c r="D263" s="15">
        <v>311.16</v>
      </c>
      <c r="E263" s="17">
        <f t="shared" si="4"/>
        <v>0.7375382208632583</v>
      </c>
    </row>
    <row r="264" spans="1:5" ht="31.5">
      <c r="A264" s="37" t="s">
        <v>305</v>
      </c>
      <c r="B264" s="38" t="s">
        <v>306</v>
      </c>
      <c r="C264" s="39">
        <v>37386.39</v>
      </c>
      <c r="D264" s="39">
        <v>6023.52</v>
      </c>
      <c r="E264" s="41">
        <f t="shared" si="4"/>
        <v>0.16111531495819736</v>
      </c>
    </row>
    <row r="265" spans="1:5" ht="12.75">
      <c r="A265" s="33"/>
      <c r="B265" s="8" t="s">
        <v>140</v>
      </c>
      <c r="C265" s="9"/>
      <c r="D265" s="9"/>
      <c r="E265" s="18"/>
    </row>
    <row r="266" spans="1:5" ht="12.75">
      <c r="A266" s="34"/>
      <c r="B266" s="11" t="s">
        <v>143</v>
      </c>
      <c r="C266" s="12">
        <f>C277</f>
        <v>1477.5</v>
      </c>
      <c r="D266" s="12">
        <f>D277</f>
        <v>220</v>
      </c>
      <c r="E266" s="13">
        <f t="shared" si="4"/>
        <v>0.14890016920473773</v>
      </c>
    </row>
    <row r="267" spans="1:5" ht="12.75">
      <c r="A267" s="34"/>
      <c r="B267" s="11" t="s">
        <v>141</v>
      </c>
      <c r="C267" s="12">
        <f>C279+C281+C283</f>
        <v>29333.840000000004</v>
      </c>
      <c r="D267" s="12">
        <f>D279+D281+D283</f>
        <v>4628.209999999999</v>
      </c>
      <c r="E267" s="13">
        <f t="shared" si="4"/>
        <v>0.1577771611217624</v>
      </c>
    </row>
    <row r="268" spans="1:5" ht="12.75">
      <c r="A268" s="33"/>
      <c r="B268" s="8" t="s">
        <v>142</v>
      </c>
      <c r="C268" s="9">
        <f>C264-C266-C267</f>
        <v>6575.049999999996</v>
      </c>
      <c r="D268" s="9">
        <f>D264-D266-D267</f>
        <v>1175.3100000000013</v>
      </c>
      <c r="E268" s="13">
        <f t="shared" si="4"/>
        <v>0.1787530132850704</v>
      </c>
    </row>
    <row r="269" spans="1:5" ht="56.25" outlineLevel="1">
      <c r="A269" s="21" t="s">
        <v>307</v>
      </c>
      <c r="B269" s="22" t="s">
        <v>308</v>
      </c>
      <c r="C269" s="23">
        <v>890</v>
      </c>
      <c r="D269" s="23">
        <v>142.2</v>
      </c>
      <c r="E269" s="16">
        <f t="shared" si="4"/>
        <v>0.15977528089887638</v>
      </c>
    </row>
    <row r="270" spans="1:5" ht="56.25" outlineLevel="2">
      <c r="A270" s="27" t="s">
        <v>307</v>
      </c>
      <c r="B270" s="19" t="s">
        <v>308</v>
      </c>
      <c r="C270" s="15">
        <v>890</v>
      </c>
      <c r="D270" s="15">
        <v>142.2</v>
      </c>
      <c r="E270" s="16">
        <f t="shared" si="4"/>
        <v>0.15977528089887638</v>
      </c>
    </row>
    <row r="271" spans="1:5" ht="56.25" outlineLevel="1">
      <c r="A271" s="35" t="s">
        <v>309</v>
      </c>
      <c r="B271" s="24" t="s">
        <v>310</v>
      </c>
      <c r="C271" s="25">
        <v>1150</v>
      </c>
      <c r="D271" s="25">
        <v>130.35</v>
      </c>
      <c r="E271" s="16">
        <f t="shared" si="4"/>
        <v>0.11334782608695651</v>
      </c>
    </row>
    <row r="272" spans="1:5" ht="56.25" outlineLevel="2">
      <c r="A272" s="27" t="s">
        <v>309</v>
      </c>
      <c r="B272" s="19" t="s">
        <v>310</v>
      </c>
      <c r="C272" s="15">
        <v>1150</v>
      </c>
      <c r="D272" s="15">
        <v>130.35</v>
      </c>
      <c r="E272" s="16">
        <f t="shared" si="4"/>
        <v>0.11334782608695651</v>
      </c>
    </row>
    <row r="273" spans="1:5" ht="78.75" outlineLevel="1">
      <c r="A273" s="35" t="s">
        <v>311</v>
      </c>
      <c r="B273" s="26" t="s">
        <v>312</v>
      </c>
      <c r="C273" s="25">
        <v>480</v>
      </c>
      <c r="D273" s="25">
        <v>100.39</v>
      </c>
      <c r="E273" s="16">
        <f t="shared" si="4"/>
        <v>0.20914583333333334</v>
      </c>
    </row>
    <row r="274" spans="1:5" ht="78.75" outlineLevel="2">
      <c r="A274" s="27" t="s">
        <v>311</v>
      </c>
      <c r="B274" s="14" t="s">
        <v>312</v>
      </c>
      <c r="C274" s="15">
        <v>480</v>
      </c>
      <c r="D274" s="15">
        <v>100.39</v>
      </c>
      <c r="E274" s="16">
        <f t="shared" si="4"/>
        <v>0.20914583333333334</v>
      </c>
    </row>
    <row r="275" spans="1:5" ht="45" outlineLevel="1">
      <c r="A275" s="35" t="s">
        <v>313</v>
      </c>
      <c r="B275" s="24" t="s">
        <v>314</v>
      </c>
      <c r="C275" s="25">
        <v>4055.05</v>
      </c>
      <c r="D275" s="25">
        <v>802.38</v>
      </c>
      <c r="E275" s="16">
        <f t="shared" si="4"/>
        <v>0.1978717894970469</v>
      </c>
    </row>
    <row r="276" spans="1:5" ht="45" outlineLevel="2">
      <c r="A276" s="27" t="s">
        <v>313</v>
      </c>
      <c r="B276" s="19" t="s">
        <v>314</v>
      </c>
      <c r="C276" s="15">
        <v>4055.05</v>
      </c>
      <c r="D276" s="15">
        <v>802.38</v>
      </c>
      <c r="E276" s="16">
        <f t="shared" si="4"/>
        <v>0.1978717894970469</v>
      </c>
    </row>
    <row r="277" spans="1:5" ht="45" outlineLevel="1">
      <c r="A277" s="35" t="s">
        <v>315</v>
      </c>
      <c r="B277" s="24" t="s">
        <v>316</v>
      </c>
      <c r="C277" s="25">
        <v>1477.5</v>
      </c>
      <c r="D277" s="25">
        <v>220</v>
      </c>
      <c r="E277" s="16">
        <f t="shared" si="4"/>
        <v>0.14890016920473773</v>
      </c>
    </row>
    <row r="278" spans="1:5" ht="45" outlineLevel="2">
      <c r="A278" s="27" t="s">
        <v>315</v>
      </c>
      <c r="B278" s="19" t="s">
        <v>316</v>
      </c>
      <c r="C278" s="15">
        <v>1477.5</v>
      </c>
      <c r="D278" s="15">
        <v>220</v>
      </c>
      <c r="E278" s="16">
        <f t="shared" si="4"/>
        <v>0.14890016920473773</v>
      </c>
    </row>
    <row r="279" spans="1:5" ht="78.75" outlineLevel="1">
      <c r="A279" s="35" t="s">
        <v>317</v>
      </c>
      <c r="B279" s="26" t="s">
        <v>318</v>
      </c>
      <c r="C279" s="25">
        <v>1305.06</v>
      </c>
      <c r="D279" s="25">
        <v>1305.06</v>
      </c>
      <c r="E279" s="16">
        <f t="shared" si="4"/>
        <v>1</v>
      </c>
    </row>
    <row r="280" spans="1:5" ht="78.75" outlineLevel="2">
      <c r="A280" s="27" t="s">
        <v>317</v>
      </c>
      <c r="B280" s="14" t="s">
        <v>318</v>
      </c>
      <c r="C280" s="15">
        <v>1305.06</v>
      </c>
      <c r="D280" s="15">
        <v>1305.06</v>
      </c>
      <c r="E280" s="16">
        <f t="shared" si="4"/>
        <v>1</v>
      </c>
    </row>
    <row r="281" spans="1:5" ht="45" outlineLevel="1">
      <c r="A281" s="35" t="s">
        <v>319</v>
      </c>
      <c r="B281" s="24" t="s">
        <v>320</v>
      </c>
      <c r="C281" s="25">
        <v>20805.47</v>
      </c>
      <c r="D281" s="25">
        <v>1694.55</v>
      </c>
      <c r="E281" s="16">
        <f t="shared" si="4"/>
        <v>0.08144733091826331</v>
      </c>
    </row>
    <row r="282" spans="1:5" ht="45" outlineLevel="2">
      <c r="A282" s="27" t="s">
        <v>319</v>
      </c>
      <c r="B282" s="19" t="s">
        <v>320</v>
      </c>
      <c r="C282" s="15">
        <v>20805.47</v>
      </c>
      <c r="D282" s="15">
        <v>1694.55</v>
      </c>
      <c r="E282" s="16">
        <f t="shared" si="4"/>
        <v>0.08144733091826331</v>
      </c>
    </row>
    <row r="283" spans="1:5" ht="45" outlineLevel="1">
      <c r="A283" s="35" t="s">
        <v>321</v>
      </c>
      <c r="B283" s="24" t="s">
        <v>316</v>
      </c>
      <c r="C283" s="25">
        <v>7223.31</v>
      </c>
      <c r="D283" s="25">
        <v>1628.6</v>
      </c>
      <c r="E283" s="16">
        <f t="shared" si="4"/>
        <v>0.22546450311560765</v>
      </c>
    </row>
    <row r="284" spans="1:5" ht="45" outlineLevel="2">
      <c r="A284" s="27" t="s">
        <v>321</v>
      </c>
      <c r="B284" s="19" t="s">
        <v>316</v>
      </c>
      <c r="C284" s="15">
        <v>7223.31</v>
      </c>
      <c r="D284" s="15">
        <v>1628.6</v>
      </c>
      <c r="E284" s="17">
        <f t="shared" si="4"/>
        <v>0.22546450311560765</v>
      </c>
    </row>
    <row r="285" spans="1:5" ht="31.5">
      <c r="A285" s="37" t="s">
        <v>322</v>
      </c>
      <c r="B285" s="38" t="s">
        <v>323</v>
      </c>
      <c r="C285" s="39">
        <v>8186.23</v>
      </c>
      <c r="D285" s="39">
        <v>2493.13</v>
      </c>
      <c r="E285" s="41">
        <f t="shared" si="4"/>
        <v>0.304551667861763</v>
      </c>
    </row>
    <row r="286" spans="1:5" ht="12.75">
      <c r="A286" s="33"/>
      <c r="B286" s="8" t="s">
        <v>140</v>
      </c>
      <c r="C286" s="9"/>
      <c r="D286" s="9"/>
      <c r="E286" s="18"/>
    </row>
    <row r="287" spans="1:5" ht="12.75">
      <c r="A287" s="34"/>
      <c r="B287" s="11" t="s">
        <v>143</v>
      </c>
      <c r="C287" s="12"/>
      <c r="D287" s="12"/>
      <c r="E287" s="16"/>
    </row>
    <row r="288" spans="1:5" ht="12.75">
      <c r="A288" s="34"/>
      <c r="B288" s="11" t="s">
        <v>141</v>
      </c>
      <c r="C288" s="12"/>
      <c r="D288" s="12"/>
      <c r="E288" s="16"/>
    </row>
    <row r="289" spans="1:5" ht="12.75">
      <c r="A289" s="34"/>
      <c r="B289" s="11" t="s">
        <v>142</v>
      </c>
      <c r="C289" s="12">
        <f>C285</f>
        <v>8186.23</v>
      </c>
      <c r="D289" s="12">
        <f>D285</f>
        <v>2493.13</v>
      </c>
      <c r="E289" s="13">
        <f t="shared" si="4"/>
        <v>0.304551667861763</v>
      </c>
    </row>
    <row r="290" spans="1:5" ht="78.75" outlineLevel="1">
      <c r="A290" s="27" t="s">
        <v>324</v>
      </c>
      <c r="B290" s="14" t="s">
        <v>325</v>
      </c>
      <c r="C290" s="15">
        <v>5500</v>
      </c>
      <c r="D290" s="15">
        <v>1693.41</v>
      </c>
      <c r="E290" s="16">
        <f t="shared" si="4"/>
        <v>0.30789272727272726</v>
      </c>
    </row>
    <row r="291" spans="1:5" ht="78.75" outlineLevel="2">
      <c r="A291" s="36" t="s">
        <v>324</v>
      </c>
      <c r="B291" s="28" t="s">
        <v>325</v>
      </c>
      <c r="C291" s="29">
        <v>5500</v>
      </c>
      <c r="D291" s="29">
        <v>1693.41</v>
      </c>
      <c r="E291" s="17">
        <f t="shared" si="4"/>
        <v>0.30789272727272726</v>
      </c>
    </row>
    <row r="292" spans="1:5" ht="56.25" outlineLevel="1">
      <c r="A292" s="35" t="s">
        <v>326</v>
      </c>
      <c r="B292" s="26" t="s">
        <v>327</v>
      </c>
      <c r="C292" s="25">
        <v>300</v>
      </c>
      <c r="D292" s="25">
        <v>265</v>
      </c>
      <c r="E292" s="30">
        <f t="shared" si="4"/>
        <v>0.8833333333333333</v>
      </c>
    </row>
    <row r="293" spans="1:5" ht="56.25" outlineLevel="2">
      <c r="A293" s="27" t="s">
        <v>326</v>
      </c>
      <c r="B293" s="14" t="s">
        <v>327</v>
      </c>
      <c r="C293" s="15">
        <v>300</v>
      </c>
      <c r="D293" s="15">
        <v>265</v>
      </c>
      <c r="E293" s="30">
        <f t="shared" si="4"/>
        <v>0.8833333333333333</v>
      </c>
    </row>
    <row r="294" spans="1:5" ht="56.25" outlineLevel="1">
      <c r="A294" s="35" t="s">
        <v>328</v>
      </c>
      <c r="B294" s="24" t="s">
        <v>329</v>
      </c>
      <c r="C294" s="25">
        <v>1200</v>
      </c>
      <c r="D294" s="25">
        <v>0</v>
      </c>
      <c r="E294" s="30">
        <f t="shared" si="4"/>
        <v>0</v>
      </c>
    </row>
    <row r="295" spans="1:5" ht="56.25" outlineLevel="2">
      <c r="A295" s="27" t="s">
        <v>328</v>
      </c>
      <c r="B295" s="19" t="s">
        <v>329</v>
      </c>
      <c r="C295" s="15">
        <v>1200</v>
      </c>
      <c r="D295" s="15">
        <v>0</v>
      </c>
      <c r="E295" s="30">
        <f t="shared" si="4"/>
        <v>0</v>
      </c>
    </row>
    <row r="296" spans="1:5" ht="56.25" outlineLevel="1">
      <c r="A296" s="35" t="s">
        <v>330</v>
      </c>
      <c r="B296" s="24" t="s">
        <v>331</v>
      </c>
      <c r="C296" s="25">
        <v>563</v>
      </c>
      <c r="D296" s="25">
        <v>534.72</v>
      </c>
      <c r="E296" s="30">
        <f t="shared" si="4"/>
        <v>0.9497690941385436</v>
      </c>
    </row>
    <row r="297" spans="1:5" ht="56.25" outlineLevel="2">
      <c r="A297" s="27" t="s">
        <v>330</v>
      </c>
      <c r="B297" s="19" t="s">
        <v>331</v>
      </c>
      <c r="C297" s="15">
        <v>563</v>
      </c>
      <c r="D297" s="15">
        <v>534.72</v>
      </c>
      <c r="E297" s="30">
        <f t="shared" si="4"/>
        <v>0.9497690941385436</v>
      </c>
    </row>
    <row r="298" spans="1:5" ht="56.25" outlineLevel="1">
      <c r="A298" s="35" t="s">
        <v>332</v>
      </c>
      <c r="B298" s="24" t="s">
        <v>333</v>
      </c>
      <c r="C298" s="25">
        <v>623.23</v>
      </c>
      <c r="D298" s="25">
        <v>0</v>
      </c>
      <c r="E298" s="30">
        <f t="shared" si="4"/>
        <v>0</v>
      </c>
    </row>
    <row r="299" spans="1:5" ht="56.25" outlineLevel="2">
      <c r="A299" s="27" t="s">
        <v>332</v>
      </c>
      <c r="B299" s="19" t="s">
        <v>333</v>
      </c>
      <c r="C299" s="15">
        <v>623.23</v>
      </c>
      <c r="D299" s="15">
        <v>0</v>
      </c>
      <c r="E299" s="30">
        <f t="shared" si="4"/>
        <v>0</v>
      </c>
    </row>
    <row r="300" spans="1:5" ht="21">
      <c r="A300" s="37" t="s">
        <v>334</v>
      </c>
      <c r="B300" s="38" t="s">
        <v>335</v>
      </c>
      <c r="C300" s="39">
        <v>2773.38</v>
      </c>
      <c r="D300" s="39">
        <v>1799.31</v>
      </c>
      <c r="E300" s="41">
        <f t="shared" si="4"/>
        <v>0.6487787465114769</v>
      </c>
    </row>
    <row r="301" spans="1:5" ht="52.5" outlineLevel="1">
      <c r="A301" s="37" t="s">
        <v>336</v>
      </c>
      <c r="B301" s="38" t="s">
        <v>337</v>
      </c>
      <c r="C301" s="39">
        <v>256.9</v>
      </c>
      <c r="D301" s="39">
        <v>256.85</v>
      </c>
      <c r="E301" s="41">
        <f t="shared" si="4"/>
        <v>0.9998053717399769</v>
      </c>
    </row>
    <row r="302" spans="1:5" ht="12.75" outlineLevel="1">
      <c r="A302" s="33"/>
      <c r="B302" s="8" t="s">
        <v>140</v>
      </c>
      <c r="C302" s="9"/>
      <c r="D302" s="9"/>
      <c r="E302" s="20"/>
    </row>
    <row r="303" spans="1:5" ht="12.75" outlineLevel="1">
      <c r="A303" s="34"/>
      <c r="B303" s="11" t="s">
        <v>143</v>
      </c>
      <c r="C303" s="12"/>
      <c r="D303" s="12"/>
      <c r="E303" s="13"/>
    </row>
    <row r="304" spans="1:5" ht="12.75" outlineLevel="1">
      <c r="A304" s="34"/>
      <c r="B304" s="11" t="s">
        <v>141</v>
      </c>
      <c r="C304" s="12"/>
      <c r="D304" s="12"/>
      <c r="E304" s="13"/>
    </row>
    <row r="305" spans="1:5" ht="12.75" outlineLevel="1">
      <c r="A305" s="33"/>
      <c r="B305" s="8" t="s">
        <v>142</v>
      </c>
      <c r="C305" s="9">
        <f>C301</f>
        <v>256.9</v>
      </c>
      <c r="D305" s="9">
        <f>D301</f>
        <v>256.85</v>
      </c>
      <c r="E305" s="13">
        <f t="shared" si="4"/>
        <v>0.9998053717399769</v>
      </c>
    </row>
    <row r="306" spans="1:5" ht="67.5" outlineLevel="2">
      <c r="A306" s="27" t="s">
        <v>338</v>
      </c>
      <c r="B306" s="14" t="s">
        <v>0</v>
      </c>
      <c r="C306" s="15">
        <v>0</v>
      </c>
      <c r="D306" s="15">
        <v>0</v>
      </c>
      <c r="E306" s="16"/>
    </row>
    <row r="307" spans="1:5" ht="67.5" outlineLevel="2">
      <c r="A307" s="27" t="s">
        <v>1</v>
      </c>
      <c r="B307" s="14" t="s">
        <v>2</v>
      </c>
      <c r="C307" s="15">
        <v>0</v>
      </c>
      <c r="D307" s="15">
        <v>0</v>
      </c>
      <c r="E307" s="16"/>
    </row>
    <row r="308" spans="1:5" ht="56.25" outlineLevel="2">
      <c r="A308" s="27" t="s">
        <v>3</v>
      </c>
      <c r="B308" s="19" t="s">
        <v>4</v>
      </c>
      <c r="C308" s="15">
        <v>256.9</v>
      </c>
      <c r="D308" s="15">
        <v>256.85</v>
      </c>
      <c r="E308" s="17">
        <f t="shared" si="4"/>
        <v>0.9998053717399769</v>
      </c>
    </row>
    <row r="309" spans="1:5" ht="73.5" outlineLevel="1">
      <c r="A309" s="37" t="s">
        <v>5</v>
      </c>
      <c r="B309" s="43" t="s">
        <v>6</v>
      </c>
      <c r="C309" s="39">
        <v>2516.48</v>
      </c>
      <c r="D309" s="39">
        <v>1542.46</v>
      </c>
      <c r="E309" s="41">
        <f t="shared" si="4"/>
        <v>0.612943476602238</v>
      </c>
    </row>
    <row r="310" spans="1:5" ht="12.75" outlineLevel="1">
      <c r="A310" s="33"/>
      <c r="B310" s="8" t="s">
        <v>140</v>
      </c>
      <c r="C310" s="9"/>
      <c r="D310" s="9"/>
      <c r="E310" s="18"/>
    </row>
    <row r="311" spans="1:5" ht="12.75" outlineLevel="1">
      <c r="A311" s="34"/>
      <c r="B311" s="11" t="s">
        <v>143</v>
      </c>
      <c r="C311" s="12"/>
      <c r="D311" s="12"/>
      <c r="E311" s="16"/>
    </row>
    <row r="312" spans="1:5" ht="12.75" outlineLevel="1">
      <c r="A312" s="34"/>
      <c r="B312" s="11" t="s">
        <v>141</v>
      </c>
      <c r="C312" s="12"/>
      <c r="D312" s="12"/>
      <c r="E312" s="16"/>
    </row>
    <row r="313" spans="1:5" ht="12.75" outlineLevel="1">
      <c r="A313" s="33"/>
      <c r="B313" s="8" t="s">
        <v>142</v>
      </c>
      <c r="C313" s="9">
        <f>C309</f>
        <v>2516.48</v>
      </c>
      <c r="D313" s="9">
        <f>D309</f>
        <v>1542.46</v>
      </c>
      <c r="E313" s="13">
        <f t="shared" si="4"/>
        <v>0.612943476602238</v>
      </c>
    </row>
    <row r="314" spans="1:5" ht="101.25" outlineLevel="2">
      <c r="A314" s="27" t="s">
        <v>7</v>
      </c>
      <c r="B314" s="14" t="s">
        <v>8</v>
      </c>
      <c r="C314" s="15">
        <v>187.24</v>
      </c>
      <c r="D314" s="15">
        <v>50.58</v>
      </c>
      <c r="E314" s="16">
        <f t="shared" si="4"/>
        <v>0.27013458662678913</v>
      </c>
    </row>
    <row r="315" spans="1:5" ht="101.25" outlineLevel="2">
      <c r="A315" s="27" t="s">
        <v>9</v>
      </c>
      <c r="B315" s="14" t="s">
        <v>10</v>
      </c>
      <c r="C315" s="15">
        <v>105.62</v>
      </c>
      <c r="D315" s="15">
        <v>82.98</v>
      </c>
      <c r="E315" s="16">
        <f t="shared" si="4"/>
        <v>0.7856466578299565</v>
      </c>
    </row>
    <row r="316" spans="1:5" ht="101.25" outlineLevel="2">
      <c r="A316" s="27" t="s">
        <v>11</v>
      </c>
      <c r="B316" s="14" t="s">
        <v>12</v>
      </c>
      <c r="C316" s="15">
        <v>1138.67</v>
      </c>
      <c r="D316" s="15">
        <v>742.02</v>
      </c>
      <c r="E316" s="16">
        <f t="shared" si="4"/>
        <v>0.6516550010099501</v>
      </c>
    </row>
    <row r="317" spans="1:5" ht="78.75" outlineLevel="2">
      <c r="A317" s="27" t="s">
        <v>13</v>
      </c>
      <c r="B317" s="14" t="s">
        <v>14</v>
      </c>
      <c r="C317" s="15">
        <v>155.1</v>
      </c>
      <c r="D317" s="15">
        <v>47.13</v>
      </c>
      <c r="E317" s="16">
        <f t="shared" si="4"/>
        <v>0.30386847195357836</v>
      </c>
    </row>
    <row r="318" spans="1:5" ht="112.5" outlineLevel="2">
      <c r="A318" s="27" t="s">
        <v>15</v>
      </c>
      <c r="B318" s="14" t="s">
        <v>16</v>
      </c>
      <c r="C318" s="15">
        <v>929.84</v>
      </c>
      <c r="D318" s="15">
        <v>619.75</v>
      </c>
      <c r="E318" s="17">
        <f t="shared" si="4"/>
        <v>0.6665125182827153</v>
      </c>
    </row>
    <row r="319" spans="1:5" ht="31.5">
      <c r="A319" s="37" t="s">
        <v>17</v>
      </c>
      <c r="B319" s="38" t="s">
        <v>18</v>
      </c>
      <c r="C319" s="39">
        <v>283166.08</v>
      </c>
      <c r="D319" s="39">
        <v>63599.66</v>
      </c>
      <c r="E319" s="41">
        <f t="shared" si="4"/>
        <v>0.22460197210061317</v>
      </c>
    </row>
    <row r="320" spans="1:5" ht="52.5" outlineLevel="1">
      <c r="A320" s="37" t="s">
        <v>19</v>
      </c>
      <c r="B320" s="38" t="s">
        <v>20</v>
      </c>
      <c r="C320" s="39">
        <v>780</v>
      </c>
      <c r="D320" s="39">
        <v>507.5</v>
      </c>
      <c r="E320" s="41">
        <f t="shared" si="4"/>
        <v>0.6506410256410257</v>
      </c>
    </row>
    <row r="321" spans="1:5" ht="12.75" outlineLevel="1">
      <c r="A321" s="33"/>
      <c r="B321" s="8" t="s">
        <v>140</v>
      </c>
      <c r="C321" s="9"/>
      <c r="D321" s="9"/>
      <c r="E321" s="18"/>
    </row>
    <row r="322" spans="1:5" ht="12.75" outlineLevel="1">
      <c r="A322" s="34"/>
      <c r="B322" s="11" t="s">
        <v>143</v>
      </c>
      <c r="C322" s="12"/>
      <c r="D322" s="12"/>
      <c r="E322" s="16"/>
    </row>
    <row r="323" spans="1:5" ht="12.75" outlineLevel="1">
      <c r="A323" s="34"/>
      <c r="B323" s="11" t="s">
        <v>141</v>
      </c>
      <c r="C323" s="12"/>
      <c r="D323" s="12"/>
      <c r="E323" s="16"/>
    </row>
    <row r="324" spans="1:5" ht="12.75" outlineLevel="1">
      <c r="A324" s="33"/>
      <c r="B324" s="8" t="s">
        <v>142</v>
      </c>
      <c r="C324" s="9">
        <f>C320</f>
        <v>780</v>
      </c>
      <c r="D324" s="9">
        <f>D320</f>
        <v>507.5</v>
      </c>
      <c r="E324" s="13">
        <f t="shared" si="4"/>
        <v>0.6506410256410257</v>
      </c>
    </row>
    <row r="325" spans="1:5" ht="90" outlineLevel="2">
      <c r="A325" s="27" t="s">
        <v>21</v>
      </c>
      <c r="B325" s="14" t="s">
        <v>22</v>
      </c>
      <c r="C325" s="15">
        <v>5</v>
      </c>
      <c r="D325" s="15">
        <v>5</v>
      </c>
      <c r="E325" s="16">
        <f t="shared" si="4"/>
        <v>1</v>
      </c>
    </row>
    <row r="326" spans="1:5" ht="78.75" outlineLevel="2">
      <c r="A326" s="27" t="s">
        <v>23</v>
      </c>
      <c r="B326" s="14" t="s">
        <v>24</v>
      </c>
      <c r="C326" s="15">
        <v>185</v>
      </c>
      <c r="D326" s="15">
        <v>135</v>
      </c>
      <c r="E326" s="16">
        <f aca="true" t="shared" si="5" ref="E326:E387">D326/C326</f>
        <v>0.7297297297297297</v>
      </c>
    </row>
    <row r="327" spans="1:5" ht="112.5" outlineLevel="2">
      <c r="A327" s="27" t="s">
        <v>25</v>
      </c>
      <c r="B327" s="14" t="s">
        <v>26</v>
      </c>
      <c r="C327" s="15">
        <v>200</v>
      </c>
      <c r="D327" s="15">
        <v>140</v>
      </c>
      <c r="E327" s="16">
        <f t="shared" si="5"/>
        <v>0.7</v>
      </c>
    </row>
    <row r="328" spans="1:5" ht="112.5" outlineLevel="2">
      <c r="A328" s="27" t="s">
        <v>27</v>
      </c>
      <c r="B328" s="14" t="s">
        <v>28</v>
      </c>
      <c r="C328" s="15">
        <v>30</v>
      </c>
      <c r="D328" s="15">
        <v>15</v>
      </c>
      <c r="E328" s="16">
        <f t="shared" si="5"/>
        <v>0.5</v>
      </c>
    </row>
    <row r="329" spans="1:5" ht="101.25" outlineLevel="2">
      <c r="A329" s="27" t="s">
        <v>29</v>
      </c>
      <c r="B329" s="14" t="s">
        <v>30</v>
      </c>
      <c r="C329" s="15">
        <v>80</v>
      </c>
      <c r="D329" s="15">
        <v>80</v>
      </c>
      <c r="E329" s="16">
        <f t="shared" si="5"/>
        <v>1</v>
      </c>
    </row>
    <row r="330" spans="1:5" ht="78.75" outlineLevel="2">
      <c r="A330" s="27" t="s">
        <v>31</v>
      </c>
      <c r="B330" s="14" t="s">
        <v>32</v>
      </c>
      <c r="C330" s="15">
        <v>35</v>
      </c>
      <c r="D330" s="15">
        <v>0</v>
      </c>
      <c r="E330" s="16">
        <f t="shared" si="5"/>
        <v>0</v>
      </c>
    </row>
    <row r="331" spans="1:5" ht="101.25" outlineLevel="2">
      <c r="A331" s="27" t="s">
        <v>33</v>
      </c>
      <c r="B331" s="14" t="s">
        <v>34</v>
      </c>
      <c r="C331" s="15">
        <v>90</v>
      </c>
      <c r="D331" s="15">
        <v>67.5</v>
      </c>
      <c r="E331" s="16">
        <f t="shared" si="5"/>
        <v>0.75</v>
      </c>
    </row>
    <row r="332" spans="1:5" ht="101.25" outlineLevel="2">
      <c r="A332" s="27" t="s">
        <v>35</v>
      </c>
      <c r="B332" s="14" t="s">
        <v>36</v>
      </c>
      <c r="C332" s="15">
        <v>40</v>
      </c>
      <c r="D332" s="15">
        <v>20</v>
      </c>
      <c r="E332" s="16">
        <f t="shared" si="5"/>
        <v>0.5</v>
      </c>
    </row>
    <row r="333" spans="1:5" ht="78.75" outlineLevel="2">
      <c r="A333" s="27" t="s">
        <v>37</v>
      </c>
      <c r="B333" s="14" t="s">
        <v>38</v>
      </c>
      <c r="C333" s="15">
        <v>30</v>
      </c>
      <c r="D333" s="15">
        <v>22.5</v>
      </c>
      <c r="E333" s="16">
        <f t="shared" si="5"/>
        <v>0.75</v>
      </c>
    </row>
    <row r="334" spans="1:5" ht="101.25" outlineLevel="2">
      <c r="A334" s="27" t="s">
        <v>39</v>
      </c>
      <c r="B334" s="14" t="s">
        <v>40</v>
      </c>
      <c r="C334" s="15">
        <v>30</v>
      </c>
      <c r="D334" s="15">
        <v>22.5</v>
      </c>
      <c r="E334" s="16">
        <f t="shared" si="5"/>
        <v>0.75</v>
      </c>
    </row>
    <row r="335" spans="1:5" ht="67.5" outlineLevel="2">
      <c r="A335" s="27" t="s">
        <v>41</v>
      </c>
      <c r="B335" s="14" t="s">
        <v>42</v>
      </c>
      <c r="C335" s="15">
        <v>5</v>
      </c>
      <c r="D335" s="15">
        <v>0</v>
      </c>
      <c r="E335" s="16">
        <f t="shared" si="5"/>
        <v>0</v>
      </c>
    </row>
    <row r="336" spans="1:5" ht="101.25" outlineLevel="2">
      <c r="A336" s="27" t="s">
        <v>43</v>
      </c>
      <c r="B336" s="14" t="s">
        <v>44</v>
      </c>
      <c r="C336" s="15">
        <v>50</v>
      </c>
      <c r="D336" s="15">
        <v>0</v>
      </c>
      <c r="E336" s="17">
        <f t="shared" si="5"/>
        <v>0</v>
      </c>
    </row>
    <row r="337" spans="1:5" ht="63" outlineLevel="1">
      <c r="A337" s="37" t="s">
        <v>45</v>
      </c>
      <c r="B337" s="38" t="s">
        <v>46</v>
      </c>
      <c r="C337" s="39">
        <v>282386.08</v>
      </c>
      <c r="D337" s="39">
        <v>63092.16</v>
      </c>
      <c r="E337" s="41">
        <f t="shared" si="5"/>
        <v>0.22342517733168718</v>
      </c>
    </row>
    <row r="338" spans="1:5" ht="12.75" outlineLevel="1">
      <c r="A338" s="33"/>
      <c r="B338" s="8" t="s">
        <v>140</v>
      </c>
      <c r="C338" s="9"/>
      <c r="D338" s="9"/>
      <c r="E338" s="18"/>
    </row>
    <row r="339" spans="1:5" ht="12.75" outlineLevel="1">
      <c r="A339" s="34"/>
      <c r="B339" s="11" t="s">
        <v>143</v>
      </c>
      <c r="C339" s="12"/>
      <c r="D339" s="12"/>
      <c r="E339" s="16"/>
    </row>
    <row r="340" spans="1:5" ht="12.75" outlineLevel="1">
      <c r="A340" s="34"/>
      <c r="B340" s="11" t="s">
        <v>141</v>
      </c>
      <c r="C340" s="12">
        <f>C366+C367+C368</f>
        <v>189893.29</v>
      </c>
      <c r="D340" s="12">
        <f>D366+D367+D368</f>
        <v>18959.69</v>
      </c>
      <c r="E340" s="13">
        <f t="shared" si="5"/>
        <v>0.09984391760235445</v>
      </c>
    </row>
    <row r="341" spans="1:5" ht="12.75" outlineLevel="1">
      <c r="A341" s="33"/>
      <c r="B341" s="8" t="s">
        <v>142</v>
      </c>
      <c r="C341" s="9">
        <f>C337-C340</f>
        <v>92492.79000000001</v>
      </c>
      <c r="D341" s="9">
        <f>D337-D340</f>
        <v>44132.47</v>
      </c>
      <c r="E341" s="13">
        <f t="shared" si="5"/>
        <v>0.47714497530023686</v>
      </c>
    </row>
    <row r="342" spans="1:5" ht="78.75" outlineLevel="2">
      <c r="A342" s="27" t="s">
        <v>47</v>
      </c>
      <c r="B342" s="14" t="s">
        <v>48</v>
      </c>
      <c r="C342" s="15">
        <v>2912.84</v>
      </c>
      <c r="D342" s="15">
        <v>2912.84</v>
      </c>
      <c r="E342" s="16">
        <f t="shared" si="5"/>
        <v>1</v>
      </c>
    </row>
    <row r="343" spans="1:5" ht="78.75" outlineLevel="2">
      <c r="A343" s="27" t="s">
        <v>49</v>
      </c>
      <c r="B343" s="14" t="s">
        <v>50</v>
      </c>
      <c r="C343" s="15">
        <v>1109.86</v>
      </c>
      <c r="D343" s="15">
        <v>1109.86</v>
      </c>
      <c r="E343" s="16">
        <f t="shared" si="5"/>
        <v>1</v>
      </c>
    </row>
    <row r="344" spans="1:5" ht="78.75" outlineLevel="2">
      <c r="A344" s="27" t="s">
        <v>51</v>
      </c>
      <c r="B344" s="14" t="s">
        <v>52</v>
      </c>
      <c r="C344" s="15">
        <v>2641.62</v>
      </c>
      <c r="D344" s="15">
        <v>0</v>
      </c>
      <c r="E344" s="16">
        <f t="shared" si="5"/>
        <v>0</v>
      </c>
    </row>
    <row r="345" spans="1:5" ht="90" outlineLevel="2">
      <c r="A345" s="27" t="s">
        <v>53</v>
      </c>
      <c r="B345" s="14" t="s">
        <v>54</v>
      </c>
      <c r="C345" s="15">
        <v>375</v>
      </c>
      <c r="D345" s="15">
        <v>375</v>
      </c>
      <c r="E345" s="16">
        <f t="shared" si="5"/>
        <v>1</v>
      </c>
    </row>
    <row r="346" spans="1:5" ht="78.75" outlineLevel="2">
      <c r="A346" s="27" t="s">
        <v>55</v>
      </c>
      <c r="B346" s="14" t="s">
        <v>56</v>
      </c>
      <c r="C346" s="15">
        <v>271.16</v>
      </c>
      <c r="D346" s="15">
        <v>271.16</v>
      </c>
      <c r="E346" s="16">
        <f t="shared" si="5"/>
        <v>1</v>
      </c>
    </row>
    <row r="347" spans="1:5" ht="90" outlineLevel="2">
      <c r="A347" s="27" t="s">
        <v>57</v>
      </c>
      <c r="B347" s="14" t="s">
        <v>58</v>
      </c>
      <c r="C347" s="15">
        <v>445.5</v>
      </c>
      <c r="D347" s="15">
        <v>445.5</v>
      </c>
      <c r="E347" s="16">
        <f t="shared" si="5"/>
        <v>1</v>
      </c>
    </row>
    <row r="348" spans="1:5" ht="78.75" outlineLevel="2">
      <c r="A348" s="27" t="s">
        <v>59</v>
      </c>
      <c r="B348" s="14" t="s">
        <v>60</v>
      </c>
      <c r="C348" s="15">
        <v>6246.97</v>
      </c>
      <c r="D348" s="15">
        <v>2236.7</v>
      </c>
      <c r="E348" s="16">
        <f t="shared" si="5"/>
        <v>0.35804558049742513</v>
      </c>
    </row>
    <row r="349" spans="1:5" ht="78.75" outlineLevel="2">
      <c r="A349" s="27" t="s">
        <v>61</v>
      </c>
      <c r="B349" s="14" t="s">
        <v>62</v>
      </c>
      <c r="C349" s="15">
        <v>858.28</v>
      </c>
      <c r="D349" s="15">
        <v>858.28</v>
      </c>
      <c r="E349" s="16">
        <f t="shared" si="5"/>
        <v>1</v>
      </c>
    </row>
    <row r="350" spans="1:5" ht="78.75" outlineLevel="2">
      <c r="A350" s="27" t="s">
        <v>63</v>
      </c>
      <c r="B350" s="14" t="s">
        <v>64</v>
      </c>
      <c r="C350" s="15">
        <v>318.35</v>
      </c>
      <c r="D350" s="15">
        <v>318.35</v>
      </c>
      <c r="E350" s="16">
        <f t="shared" si="5"/>
        <v>1</v>
      </c>
    </row>
    <row r="351" spans="1:5" ht="67.5" outlineLevel="2">
      <c r="A351" s="27" t="s">
        <v>65</v>
      </c>
      <c r="B351" s="14" t="s">
        <v>66</v>
      </c>
      <c r="C351" s="15">
        <v>189.17</v>
      </c>
      <c r="D351" s="15">
        <v>189.17</v>
      </c>
      <c r="E351" s="16">
        <f t="shared" si="5"/>
        <v>1</v>
      </c>
    </row>
    <row r="352" spans="1:5" ht="78.75" outlineLevel="2">
      <c r="A352" s="27" t="s">
        <v>67</v>
      </c>
      <c r="B352" s="14" t="s">
        <v>68</v>
      </c>
      <c r="C352" s="15">
        <v>326.42</v>
      </c>
      <c r="D352" s="15">
        <v>326.42</v>
      </c>
      <c r="E352" s="16">
        <f t="shared" si="5"/>
        <v>1</v>
      </c>
    </row>
    <row r="353" spans="1:5" ht="67.5" outlineLevel="2">
      <c r="A353" s="27" t="s">
        <v>69</v>
      </c>
      <c r="B353" s="14" t="s">
        <v>70</v>
      </c>
      <c r="C353" s="15">
        <v>2236.56</v>
      </c>
      <c r="D353" s="15">
        <v>1125.69</v>
      </c>
      <c r="E353" s="16">
        <f t="shared" si="5"/>
        <v>0.5033131237257217</v>
      </c>
    </row>
    <row r="354" spans="1:5" ht="78.75" outlineLevel="2">
      <c r="A354" s="27" t="s">
        <v>71</v>
      </c>
      <c r="B354" s="14" t="s">
        <v>72</v>
      </c>
      <c r="C354" s="15">
        <v>314.97</v>
      </c>
      <c r="D354" s="15">
        <v>314.97</v>
      </c>
      <c r="E354" s="16">
        <f t="shared" si="5"/>
        <v>1</v>
      </c>
    </row>
    <row r="355" spans="1:5" ht="78.75" outlineLevel="2">
      <c r="A355" s="27" t="s">
        <v>73</v>
      </c>
      <c r="B355" s="14" t="s">
        <v>74</v>
      </c>
      <c r="C355" s="15">
        <v>1036.83</v>
      </c>
      <c r="D355" s="15">
        <v>13.5</v>
      </c>
      <c r="E355" s="16">
        <f t="shared" si="5"/>
        <v>0.013020456584010881</v>
      </c>
    </row>
    <row r="356" spans="1:5" ht="78.75" outlineLevel="2">
      <c r="A356" s="27" t="s">
        <v>75</v>
      </c>
      <c r="B356" s="14" t="s">
        <v>76</v>
      </c>
      <c r="C356" s="15">
        <v>52.92</v>
      </c>
      <c r="D356" s="15">
        <v>52.92</v>
      </c>
      <c r="E356" s="16">
        <f t="shared" si="5"/>
        <v>1</v>
      </c>
    </row>
    <row r="357" spans="1:5" ht="78.75" outlineLevel="2">
      <c r="A357" s="27" t="s">
        <v>77</v>
      </c>
      <c r="B357" s="14" t="s">
        <v>78</v>
      </c>
      <c r="C357" s="15">
        <v>1915.75</v>
      </c>
      <c r="D357" s="15">
        <v>1698.72</v>
      </c>
      <c r="E357" s="16">
        <f t="shared" si="5"/>
        <v>0.886712775675323</v>
      </c>
    </row>
    <row r="358" spans="1:5" ht="78.75" outlineLevel="2">
      <c r="A358" s="27" t="s">
        <v>79</v>
      </c>
      <c r="B358" s="14" t="s">
        <v>80</v>
      </c>
      <c r="C358" s="15">
        <v>182.29</v>
      </c>
      <c r="D358" s="15">
        <v>179</v>
      </c>
      <c r="E358" s="16">
        <f t="shared" si="5"/>
        <v>0.9819518349882056</v>
      </c>
    </row>
    <row r="359" spans="1:5" ht="78.75" outlineLevel="2">
      <c r="A359" s="27" t="s">
        <v>81</v>
      </c>
      <c r="B359" s="14" t="s">
        <v>82</v>
      </c>
      <c r="C359" s="15">
        <v>20</v>
      </c>
      <c r="D359" s="15">
        <v>13.3</v>
      </c>
      <c r="E359" s="16">
        <f t="shared" si="5"/>
        <v>0.665</v>
      </c>
    </row>
    <row r="360" spans="1:5" ht="78.75" outlineLevel="2">
      <c r="A360" s="27" t="s">
        <v>83</v>
      </c>
      <c r="B360" s="14" t="s">
        <v>84</v>
      </c>
      <c r="C360" s="15">
        <v>205.3</v>
      </c>
      <c r="D360" s="15">
        <v>0</v>
      </c>
      <c r="E360" s="16">
        <f t="shared" si="5"/>
        <v>0</v>
      </c>
    </row>
    <row r="361" spans="1:5" ht="90" outlineLevel="2">
      <c r="A361" s="27" t="s">
        <v>85</v>
      </c>
      <c r="B361" s="14" t="s">
        <v>86</v>
      </c>
      <c r="C361" s="15">
        <v>45</v>
      </c>
      <c r="D361" s="15">
        <v>0</v>
      </c>
      <c r="E361" s="16">
        <f t="shared" si="5"/>
        <v>0</v>
      </c>
    </row>
    <row r="362" spans="1:5" ht="90" outlineLevel="2">
      <c r="A362" s="27" t="s">
        <v>87</v>
      </c>
      <c r="B362" s="14" t="s">
        <v>88</v>
      </c>
      <c r="C362" s="15">
        <v>51</v>
      </c>
      <c r="D362" s="15">
        <v>0</v>
      </c>
      <c r="E362" s="16">
        <f t="shared" si="5"/>
        <v>0</v>
      </c>
    </row>
    <row r="363" spans="1:5" ht="101.25" outlineLevel="2">
      <c r="A363" s="27" t="s">
        <v>89</v>
      </c>
      <c r="B363" s="14" t="s">
        <v>90</v>
      </c>
      <c r="C363" s="15">
        <v>468.9</v>
      </c>
      <c r="D363" s="15">
        <v>0</v>
      </c>
      <c r="E363" s="16">
        <f t="shared" si="5"/>
        <v>0</v>
      </c>
    </row>
    <row r="364" spans="1:5" ht="90" outlineLevel="2">
      <c r="A364" s="27" t="s">
        <v>91</v>
      </c>
      <c r="B364" s="14" t="s">
        <v>92</v>
      </c>
      <c r="C364" s="15">
        <v>20</v>
      </c>
      <c r="D364" s="15">
        <v>0</v>
      </c>
      <c r="E364" s="16">
        <f t="shared" si="5"/>
        <v>0</v>
      </c>
    </row>
    <row r="365" spans="1:5" ht="78.75" outlineLevel="2">
      <c r="A365" s="27" t="s">
        <v>93</v>
      </c>
      <c r="B365" s="14" t="s">
        <v>94</v>
      </c>
      <c r="C365" s="15">
        <v>0</v>
      </c>
      <c r="D365" s="15">
        <v>0</v>
      </c>
      <c r="E365" s="16"/>
    </row>
    <row r="366" spans="1:5" ht="78.75" outlineLevel="2">
      <c r="A366" s="27" t="s">
        <v>95</v>
      </c>
      <c r="B366" s="14" t="s">
        <v>96</v>
      </c>
      <c r="C366" s="15">
        <v>1847.68</v>
      </c>
      <c r="D366" s="15">
        <v>0</v>
      </c>
      <c r="E366" s="16">
        <f t="shared" si="5"/>
        <v>0</v>
      </c>
    </row>
    <row r="367" spans="1:5" ht="78.75" outlineLevel="2">
      <c r="A367" s="27" t="s">
        <v>97</v>
      </c>
      <c r="B367" s="14" t="s">
        <v>98</v>
      </c>
      <c r="C367" s="15">
        <v>5768.8</v>
      </c>
      <c r="D367" s="15">
        <v>1548.75</v>
      </c>
      <c r="E367" s="16">
        <f t="shared" si="5"/>
        <v>0.268470045763417</v>
      </c>
    </row>
    <row r="368" spans="1:5" ht="67.5" outlineLevel="2">
      <c r="A368" s="27" t="s">
        <v>99</v>
      </c>
      <c r="B368" s="14" t="s">
        <v>100</v>
      </c>
      <c r="C368" s="15">
        <v>182276.81</v>
      </c>
      <c r="D368" s="15">
        <v>17410.94</v>
      </c>
      <c r="E368" s="16">
        <f t="shared" si="5"/>
        <v>0.09551922704813628</v>
      </c>
    </row>
    <row r="369" spans="1:5" ht="90" outlineLevel="2">
      <c r="A369" s="27" t="s">
        <v>101</v>
      </c>
      <c r="B369" s="14" t="s">
        <v>102</v>
      </c>
      <c r="C369" s="15">
        <v>60267.99</v>
      </c>
      <c r="D369" s="15">
        <v>31691.08</v>
      </c>
      <c r="E369" s="16">
        <f t="shared" si="5"/>
        <v>0.5258360200829661</v>
      </c>
    </row>
    <row r="370" spans="1:5" ht="78.75" outlineLevel="2">
      <c r="A370" s="27" t="s">
        <v>103</v>
      </c>
      <c r="B370" s="14" t="s">
        <v>104</v>
      </c>
      <c r="C370" s="15">
        <v>6375.2</v>
      </c>
      <c r="D370" s="15">
        <v>0</v>
      </c>
      <c r="E370" s="16">
        <f t="shared" si="5"/>
        <v>0</v>
      </c>
    </row>
    <row r="371" spans="1:5" ht="78.75" outlineLevel="2">
      <c r="A371" s="27" t="s">
        <v>105</v>
      </c>
      <c r="B371" s="14" t="s">
        <v>106</v>
      </c>
      <c r="C371" s="15">
        <v>121.31</v>
      </c>
      <c r="D371" s="15">
        <v>0</v>
      </c>
      <c r="E371" s="16">
        <f t="shared" si="5"/>
        <v>0</v>
      </c>
    </row>
    <row r="372" spans="1:5" ht="90" outlineLevel="2">
      <c r="A372" s="27" t="s">
        <v>107</v>
      </c>
      <c r="B372" s="14" t="s">
        <v>108</v>
      </c>
      <c r="C372" s="15">
        <v>3483.61</v>
      </c>
      <c r="D372" s="15">
        <v>0</v>
      </c>
      <c r="E372" s="17">
        <f t="shared" si="5"/>
        <v>0</v>
      </c>
    </row>
    <row r="373" spans="1:5" ht="31.5">
      <c r="A373" s="37" t="s">
        <v>109</v>
      </c>
      <c r="B373" s="38" t="s">
        <v>110</v>
      </c>
      <c r="C373" s="39">
        <v>12579.26</v>
      </c>
      <c r="D373" s="39">
        <v>2781.04</v>
      </c>
      <c r="E373" s="41">
        <f t="shared" si="5"/>
        <v>0.22108136726643696</v>
      </c>
    </row>
    <row r="374" spans="1:5" ht="12.75">
      <c r="A374" s="33"/>
      <c r="B374" s="8" t="s">
        <v>140</v>
      </c>
      <c r="C374" s="9"/>
      <c r="D374" s="9"/>
      <c r="E374" s="18"/>
    </row>
    <row r="375" spans="1:5" ht="12.75">
      <c r="A375" s="34"/>
      <c r="B375" s="11" t="s">
        <v>143</v>
      </c>
      <c r="C375" s="12"/>
      <c r="D375" s="12"/>
      <c r="E375" s="16"/>
    </row>
    <row r="376" spans="1:5" ht="12.75">
      <c r="A376" s="34"/>
      <c r="B376" s="11" t="s">
        <v>141</v>
      </c>
      <c r="C376" s="12">
        <f>C382</f>
        <v>5263.79</v>
      </c>
      <c r="D376" s="12">
        <f>D382</f>
        <v>0</v>
      </c>
      <c r="E376" s="13">
        <f t="shared" si="5"/>
        <v>0</v>
      </c>
    </row>
    <row r="377" spans="1:5" ht="12.75">
      <c r="A377" s="33"/>
      <c r="B377" s="8" t="s">
        <v>142</v>
      </c>
      <c r="C377" s="9">
        <f>C373-C376</f>
        <v>7315.47</v>
      </c>
      <c r="D377" s="9">
        <f>D373-D376</f>
        <v>2781.04</v>
      </c>
      <c r="E377" s="31">
        <f t="shared" si="5"/>
        <v>0.3801587594508623</v>
      </c>
    </row>
    <row r="378" spans="1:5" ht="45" outlineLevel="1">
      <c r="A378" s="35" t="s">
        <v>111</v>
      </c>
      <c r="B378" s="24" t="s">
        <v>112</v>
      </c>
      <c r="C378" s="25">
        <v>4116.09</v>
      </c>
      <c r="D378" s="25">
        <v>303.42</v>
      </c>
      <c r="E378" s="30">
        <f t="shared" si="5"/>
        <v>0.07371558930927166</v>
      </c>
    </row>
    <row r="379" spans="1:5" ht="45" outlineLevel="2">
      <c r="A379" s="27" t="s">
        <v>111</v>
      </c>
      <c r="B379" s="19" t="s">
        <v>112</v>
      </c>
      <c r="C379" s="15">
        <v>4116.09</v>
      </c>
      <c r="D379" s="15">
        <v>303.42</v>
      </c>
      <c r="E379" s="30">
        <f t="shared" si="5"/>
        <v>0.07371558930927166</v>
      </c>
    </row>
    <row r="380" spans="1:5" ht="45" outlineLevel="1">
      <c r="A380" s="35" t="s">
        <v>113</v>
      </c>
      <c r="B380" s="24" t="s">
        <v>114</v>
      </c>
      <c r="C380" s="25">
        <v>500.75</v>
      </c>
      <c r="D380" s="25">
        <v>318</v>
      </c>
      <c r="E380" s="30">
        <f t="shared" si="5"/>
        <v>0.635047428856715</v>
      </c>
    </row>
    <row r="381" spans="1:5" ht="45" outlineLevel="2">
      <c r="A381" s="27" t="s">
        <v>113</v>
      </c>
      <c r="B381" s="19" t="s">
        <v>114</v>
      </c>
      <c r="C381" s="15">
        <v>500.75</v>
      </c>
      <c r="D381" s="15">
        <v>318</v>
      </c>
      <c r="E381" s="30">
        <f t="shared" si="5"/>
        <v>0.635047428856715</v>
      </c>
    </row>
    <row r="382" spans="1:5" ht="45" outlineLevel="1">
      <c r="A382" s="35" t="s">
        <v>115</v>
      </c>
      <c r="B382" s="24" t="s">
        <v>116</v>
      </c>
      <c r="C382" s="25">
        <v>5263.79</v>
      </c>
      <c r="D382" s="25">
        <v>0</v>
      </c>
      <c r="E382" s="30">
        <f t="shared" si="5"/>
        <v>0</v>
      </c>
    </row>
    <row r="383" spans="1:5" ht="45" outlineLevel="2">
      <c r="A383" s="27" t="s">
        <v>115</v>
      </c>
      <c r="B383" s="19" t="s">
        <v>116</v>
      </c>
      <c r="C383" s="15">
        <v>5263.79</v>
      </c>
      <c r="D383" s="15">
        <v>0</v>
      </c>
      <c r="E383" s="30">
        <f t="shared" si="5"/>
        <v>0</v>
      </c>
    </row>
    <row r="384" spans="1:5" ht="67.5" outlineLevel="1">
      <c r="A384" s="35" t="s">
        <v>117</v>
      </c>
      <c r="B384" s="26" t="s">
        <v>118</v>
      </c>
      <c r="C384" s="25">
        <v>2698.63</v>
      </c>
      <c r="D384" s="25">
        <v>2159.62</v>
      </c>
      <c r="E384" s="30">
        <f t="shared" si="5"/>
        <v>0.8002653198104223</v>
      </c>
    </row>
    <row r="385" spans="1:5" ht="67.5" outlineLevel="2">
      <c r="A385" s="27" t="s">
        <v>117</v>
      </c>
      <c r="B385" s="14" t="s">
        <v>118</v>
      </c>
      <c r="C385" s="15">
        <v>2698.63</v>
      </c>
      <c r="D385" s="15">
        <v>2159.62</v>
      </c>
      <c r="E385" s="30">
        <f t="shared" si="5"/>
        <v>0.8002653198104223</v>
      </c>
    </row>
    <row r="386" spans="1:5" ht="21">
      <c r="A386" s="37" t="s">
        <v>119</v>
      </c>
      <c r="B386" s="38" t="s">
        <v>120</v>
      </c>
      <c r="C386" s="39">
        <v>3530</v>
      </c>
      <c r="D386" s="39">
        <v>1173.47</v>
      </c>
      <c r="E386" s="41">
        <f t="shared" si="5"/>
        <v>0.33242776203966007</v>
      </c>
    </row>
    <row r="387" spans="1:5" ht="42" outlineLevel="1">
      <c r="A387" s="37" t="s">
        <v>121</v>
      </c>
      <c r="B387" s="38" t="s">
        <v>122</v>
      </c>
      <c r="C387" s="39">
        <v>1780</v>
      </c>
      <c r="D387" s="39">
        <v>502.61</v>
      </c>
      <c r="E387" s="41">
        <f t="shared" si="5"/>
        <v>0.28236516853932586</v>
      </c>
    </row>
    <row r="388" spans="1:5" ht="12.75" outlineLevel="1">
      <c r="A388" s="33"/>
      <c r="B388" s="8" t="s">
        <v>140</v>
      </c>
      <c r="C388" s="9"/>
      <c r="D388" s="9"/>
      <c r="E388" s="20"/>
    </row>
    <row r="389" spans="1:5" ht="12.75" outlineLevel="1">
      <c r="A389" s="34"/>
      <c r="B389" s="11" t="s">
        <v>143</v>
      </c>
      <c r="C389" s="12"/>
      <c r="D389" s="12"/>
      <c r="E389" s="13"/>
    </row>
    <row r="390" spans="1:5" ht="12.75" outlineLevel="1">
      <c r="A390" s="34"/>
      <c r="B390" s="11" t="s">
        <v>141</v>
      </c>
      <c r="C390" s="12"/>
      <c r="D390" s="12"/>
      <c r="E390" s="13"/>
    </row>
    <row r="391" spans="1:5" ht="12.75" outlineLevel="1">
      <c r="A391" s="33"/>
      <c r="B391" s="8" t="s">
        <v>142</v>
      </c>
      <c r="C391" s="9">
        <f>C387-C390</f>
        <v>1780</v>
      </c>
      <c r="D391" s="9">
        <f>D387-D390</f>
        <v>502.61</v>
      </c>
      <c r="E391" s="13">
        <f aca="true" t="shared" si="6" ref="E391:E412">D391/C391</f>
        <v>0.28236516853932586</v>
      </c>
    </row>
    <row r="392" spans="1:5" ht="67.5" outlineLevel="2">
      <c r="A392" s="27" t="s">
        <v>123</v>
      </c>
      <c r="B392" s="14" t="s">
        <v>124</v>
      </c>
      <c r="C392" s="15">
        <v>1476</v>
      </c>
      <c r="D392" s="15">
        <v>502.61</v>
      </c>
      <c r="E392" s="16">
        <f t="shared" si="6"/>
        <v>0.3405216802168022</v>
      </c>
    </row>
    <row r="393" spans="1:5" ht="67.5" outlineLevel="2">
      <c r="A393" s="27" t="s">
        <v>125</v>
      </c>
      <c r="B393" s="14" t="s">
        <v>126</v>
      </c>
      <c r="C393" s="15">
        <v>304</v>
      </c>
      <c r="D393" s="15">
        <v>0</v>
      </c>
      <c r="E393" s="17">
        <f t="shared" si="6"/>
        <v>0</v>
      </c>
    </row>
    <row r="394" spans="1:5" ht="52.5" outlineLevel="1">
      <c r="A394" s="37" t="s">
        <v>127</v>
      </c>
      <c r="B394" s="38" t="s">
        <v>128</v>
      </c>
      <c r="C394" s="39">
        <v>1170</v>
      </c>
      <c r="D394" s="39">
        <v>617.18</v>
      </c>
      <c r="E394" s="41">
        <f t="shared" si="6"/>
        <v>0.5275042735042734</v>
      </c>
    </row>
    <row r="395" spans="1:5" ht="12.75" outlineLevel="1">
      <c r="A395" s="33"/>
      <c r="B395" s="8" t="s">
        <v>140</v>
      </c>
      <c r="C395" s="9"/>
      <c r="D395" s="9"/>
      <c r="E395" s="18"/>
    </row>
    <row r="396" spans="1:5" ht="12.75" outlineLevel="1">
      <c r="A396" s="34"/>
      <c r="B396" s="11" t="s">
        <v>143</v>
      </c>
      <c r="C396" s="12"/>
      <c r="D396" s="12"/>
      <c r="E396" s="16"/>
    </row>
    <row r="397" spans="1:5" ht="12.75" outlineLevel="1">
      <c r="A397" s="34"/>
      <c r="B397" s="11" t="s">
        <v>141</v>
      </c>
      <c r="C397" s="12"/>
      <c r="D397" s="12"/>
      <c r="E397" s="16"/>
    </row>
    <row r="398" spans="1:5" ht="12.75" outlineLevel="1">
      <c r="A398" s="33"/>
      <c r="B398" s="8" t="s">
        <v>142</v>
      </c>
      <c r="C398" s="9">
        <f>C394-C397</f>
        <v>1170</v>
      </c>
      <c r="D398" s="9">
        <f>D394-D397</f>
        <v>617.18</v>
      </c>
      <c r="E398" s="13">
        <f t="shared" si="6"/>
        <v>0.5275042735042734</v>
      </c>
    </row>
    <row r="399" spans="1:5" ht="78.75" outlineLevel="2">
      <c r="A399" s="27" t="s">
        <v>129</v>
      </c>
      <c r="B399" s="14" t="s">
        <v>130</v>
      </c>
      <c r="C399" s="15">
        <v>1170</v>
      </c>
      <c r="D399" s="15">
        <v>617.18</v>
      </c>
      <c r="E399" s="17">
        <f t="shared" si="6"/>
        <v>0.5275042735042734</v>
      </c>
    </row>
    <row r="400" spans="1:5" ht="52.5" outlineLevel="1">
      <c r="A400" s="37" t="s">
        <v>131</v>
      </c>
      <c r="B400" s="38" t="s">
        <v>132</v>
      </c>
      <c r="C400" s="39">
        <v>430</v>
      </c>
      <c r="D400" s="39">
        <v>53.68</v>
      </c>
      <c r="E400" s="41">
        <f t="shared" si="6"/>
        <v>0.12483720930232559</v>
      </c>
    </row>
    <row r="401" spans="1:5" ht="12.75" outlineLevel="1">
      <c r="A401" s="33"/>
      <c r="B401" s="8" t="s">
        <v>140</v>
      </c>
      <c r="C401" s="9"/>
      <c r="D401" s="9"/>
      <c r="E401" s="18"/>
    </row>
    <row r="402" spans="1:5" ht="12.75" outlineLevel="1">
      <c r="A402" s="34"/>
      <c r="B402" s="11" t="s">
        <v>143</v>
      </c>
      <c r="C402" s="12"/>
      <c r="D402" s="12"/>
      <c r="E402" s="16"/>
    </row>
    <row r="403" spans="1:5" ht="12.75" outlineLevel="1">
      <c r="A403" s="34"/>
      <c r="B403" s="11" t="s">
        <v>141</v>
      </c>
      <c r="C403" s="12"/>
      <c r="D403" s="12"/>
      <c r="E403" s="16"/>
    </row>
    <row r="404" spans="1:5" ht="12.75" outlineLevel="1">
      <c r="A404" s="33"/>
      <c r="B404" s="8" t="s">
        <v>142</v>
      </c>
      <c r="C404" s="9">
        <f>C400-C403</f>
        <v>430</v>
      </c>
      <c r="D404" s="9">
        <f>D400-D403</f>
        <v>53.68</v>
      </c>
      <c r="E404" s="16">
        <f t="shared" si="6"/>
        <v>0.12483720930232559</v>
      </c>
    </row>
    <row r="405" spans="1:5" ht="90" outlineLevel="2">
      <c r="A405" s="27" t="s">
        <v>133</v>
      </c>
      <c r="B405" s="14" t="s">
        <v>134</v>
      </c>
      <c r="C405" s="15">
        <v>430</v>
      </c>
      <c r="D405" s="15">
        <v>53.68</v>
      </c>
      <c r="E405" s="17">
        <f t="shared" si="6"/>
        <v>0.12483720930232559</v>
      </c>
    </row>
    <row r="406" spans="1:5" ht="63" outlineLevel="1">
      <c r="A406" s="37" t="s">
        <v>135</v>
      </c>
      <c r="B406" s="38" t="s">
        <v>136</v>
      </c>
      <c r="C406" s="39">
        <v>150</v>
      </c>
      <c r="D406" s="39">
        <v>0</v>
      </c>
      <c r="E406" s="41">
        <f t="shared" si="6"/>
        <v>0</v>
      </c>
    </row>
    <row r="407" spans="1:5" ht="12.75" outlineLevel="1">
      <c r="A407" s="33"/>
      <c r="B407" s="8" t="s">
        <v>140</v>
      </c>
      <c r="C407" s="9"/>
      <c r="D407" s="9"/>
      <c r="E407" s="18"/>
    </row>
    <row r="408" spans="1:5" ht="12.75" outlineLevel="1">
      <c r="A408" s="34"/>
      <c r="B408" s="11" t="s">
        <v>143</v>
      </c>
      <c r="C408" s="12"/>
      <c r="D408" s="12"/>
      <c r="E408" s="16"/>
    </row>
    <row r="409" spans="1:5" ht="12.75" outlineLevel="1">
      <c r="A409" s="34"/>
      <c r="B409" s="11" t="s">
        <v>141</v>
      </c>
      <c r="C409" s="12"/>
      <c r="D409" s="12"/>
      <c r="E409" s="16"/>
    </row>
    <row r="410" spans="1:5" ht="12.75" outlineLevel="1">
      <c r="A410" s="33"/>
      <c r="B410" s="8" t="s">
        <v>142</v>
      </c>
      <c r="C410" s="9">
        <f>C406-C409</f>
        <v>150</v>
      </c>
      <c r="D410" s="9">
        <f>D406-D409</f>
        <v>0</v>
      </c>
      <c r="E410" s="13">
        <f t="shared" si="6"/>
        <v>0</v>
      </c>
    </row>
    <row r="411" spans="1:5" ht="90" outlineLevel="2">
      <c r="A411" s="27" t="s">
        <v>137</v>
      </c>
      <c r="B411" s="14" t="s">
        <v>138</v>
      </c>
      <c r="C411" s="15">
        <v>150</v>
      </c>
      <c r="D411" s="15">
        <v>0</v>
      </c>
      <c r="E411" s="32">
        <f t="shared" si="6"/>
        <v>0</v>
      </c>
    </row>
    <row r="412" spans="1:5" ht="12.75">
      <c r="A412" s="44" t="s">
        <v>139</v>
      </c>
      <c r="B412" s="45"/>
      <c r="C412" s="46">
        <v>2127921.39</v>
      </c>
      <c r="D412" s="46">
        <v>1206758.56</v>
      </c>
      <c r="E412" s="41">
        <f t="shared" si="6"/>
        <v>0.5671067388443329</v>
      </c>
    </row>
    <row r="413" ht="42.75" customHeight="1">
      <c r="A413" s="5"/>
    </row>
    <row r="414" ht="42.75" customHeight="1">
      <c r="A414" s="5"/>
    </row>
  </sheetData>
  <sheetProtection/>
  <mergeCells count="2">
    <mergeCell ref="A1:E1"/>
    <mergeCell ref="A2:E2"/>
  </mergeCells>
  <printOptions/>
  <pageMargins left="0.5511811023622047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</cp:lastModifiedBy>
  <cp:lastPrinted>2014-10-17T08:33:12Z</cp:lastPrinted>
  <dcterms:created xsi:type="dcterms:W3CDTF">2002-03-11T10:22:12Z</dcterms:created>
  <dcterms:modified xsi:type="dcterms:W3CDTF">2014-10-20T13:03:01Z</dcterms:modified>
  <cp:category/>
  <cp:version/>
  <cp:contentType/>
  <cp:contentStatus/>
</cp:coreProperties>
</file>