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Консолид. " sheetId="1" r:id="rId1"/>
  </sheets>
  <definedNames>
    <definedName name="_xlnm.Print_Titles" localSheetId="0">'Консолид. '!$3:$3</definedName>
    <definedName name="_xlnm.Print_Area" localSheetId="0">'Консолид. '!$A$1:$H$43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затраты 5713, ПД 43169
</t>
        </r>
      </text>
    </comment>
    <comment ref="E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район 364, Шлис 100
</t>
        </r>
      </text>
    </comment>
    <comment ref="F2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затраты 620, ПД 13939  поселения, ПД р-н 30424,1
</t>
        </r>
      </text>
    </comment>
    <comment ref="F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Шлис. 50; р-н 22
</t>
        </r>
      </text>
    </comment>
    <comment ref="E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т.ч. 178 рассрочка район
</t>
        </r>
      </text>
    </comment>
    <comment ref="F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т.ч. 100 рассрочка район
</t>
        </r>
      </text>
    </comment>
  </commentList>
</comments>
</file>

<file path=xl/sharedStrings.xml><?xml version="1.0" encoding="utf-8"?>
<sst xmlns="http://schemas.openxmlformats.org/spreadsheetml/2006/main" count="77" uniqueCount="77">
  <si>
    <t>Налог на доходы физических лиц</t>
  </si>
  <si>
    <t>Всего доходов</t>
  </si>
  <si>
    <t>КБК</t>
  </si>
  <si>
    <t>ДОХОДЫ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</si>
  <si>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</si>
  <si>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</si>
  <si>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</si>
  <si>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</si>
  <si>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</si>
  <si>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</si>
  <si>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</si>
  <si>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</si>
  <si>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Субвенции от других бюджетов бюджетной системы РФ</t>
  </si>
  <si>
    <t>БЕЗВОЗМЕЗДНЫЕ ПОСТУПЛЕНИЯ</t>
  </si>
  <si>
    <t>1 11 07000 00 0000 120</t>
  </si>
  <si>
    <t>Платежи от государственных и муниципальных предприятий</t>
  </si>
  <si>
    <t>Налоги на совокупный доход</t>
  </si>
  <si>
    <t>Единый налог на вмененный доход</t>
  </si>
  <si>
    <t>Государственная пошлина</t>
  </si>
  <si>
    <t>1 12 00000 00 0000 000</t>
  </si>
  <si>
    <t>1 08 00000 00 0000 000</t>
  </si>
  <si>
    <t>Субсидии от других бюджетов бюджетной системы РФ</t>
  </si>
  <si>
    <t>1 16 00000 00 0000 000</t>
  </si>
  <si>
    <t>Дотации от других бюджетов бюджетной системы РФ</t>
  </si>
  <si>
    <t>Плата за негативное воздействие на окружающую среду</t>
  </si>
  <si>
    <t>Платежи за пользование природными ресурсами</t>
  </si>
  <si>
    <t>1 13 00000 00 0000 000</t>
  </si>
  <si>
    <t>Доходы от оказания платных услуг  и компенсации затрат государства</t>
  </si>
  <si>
    <t>1 05 00000 00 0000 000</t>
  </si>
  <si>
    <t>1 05 02000 02 0000 110</t>
  </si>
  <si>
    <t>1 11 00000 00 0000 000</t>
  </si>
  <si>
    <t>1 11 05000 00 0000 120</t>
  </si>
  <si>
    <t>1 06 00000 00 0000 000</t>
  </si>
  <si>
    <t>Налоги на имущество</t>
  </si>
  <si>
    <t>1 06 04000 02 0000 110</t>
  </si>
  <si>
    <t>Транспортный налог</t>
  </si>
  <si>
    <t>Темп роста к ожидае-мому исполне-нию</t>
  </si>
  <si>
    <t>Удель-ный вес в общей сумме доходов</t>
  </si>
  <si>
    <t>1 06 01000 00 0000 110</t>
  </si>
  <si>
    <t>Налог на имущество физических лиц</t>
  </si>
  <si>
    <t>1 06 06000 00 0000 110</t>
  </si>
  <si>
    <t>Земельный налог</t>
  </si>
  <si>
    <t>Налоговые доходы</t>
  </si>
  <si>
    <t>Неналоговые доходы</t>
  </si>
  <si>
    <t>1 14 00000 00 0000 000</t>
  </si>
  <si>
    <t>Доходы от продажи материальных и нематериальных активов</t>
  </si>
  <si>
    <t>1 14 02000 00 0000 000</t>
  </si>
  <si>
    <t>Доходы от  реализации имущества, находящегося в государственной и муниципальной собственности</t>
  </si>
  <si>
    <t>Прочие безвозмездные поступления</t>
  </si>
  <si>
    <t>Иные межбюджетные трансферты</t>
  </si>
  <si>
    <t>1 11 09000 00 0000 120</t>
  </si>
  <si>
    <t>Прочие доходы от использования имущества и прав, находящихся в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</si>
  <si>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</si>
  <si>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</si>
  <si>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1 17 00000 00 0000 000</t>
  </si>
  <si>
    <t>Прочие неналоговые доходы</t>
  </si>
  <si>
    <t>Безвозмездные поступления от других бюджетов бюджетной системы РФ</t>
  </si>
  <si>
    <t>Единый сельскохозяйственный налог</t>
  </si>
  <si>
    <t>1 05 03000 01 0000 110</t>
  </si>
  <si>
    <t>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</si>
  <si>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</si>
  <si>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1 12 01000 01 0000 120</t>
  </si>
  <si>
    <t>1 05 01000 00 0000 110</t>
  </si>
  <si>
    <t>Налог, взимаемый в связи с применением упрощенной системы налогообложения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</si>
  <si>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</si>
  <si>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</si>
  <si>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</si>
  <si>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Налоги на товары(работы,услуги), реализуемые на территории РФ</t>
  </si>
  <si>
    <t>Прогноз на 2015 г.</t>
  </si>
  <si>
    <t>1 05 04000 02 0000 110</t>
  </si>
  <si>
    <t>Налог, взимаемый в связи с применением патентной системы налогообложения</t>
  </si>
  <si>
    <t>Доходы от сдачи в аренду имущества, находящегося в государственной и муниципальной собственности, в т.ч.:</t>
  </si>
  <si>
    <t>аренда земельных участков</t>
  </si>
  <si>
    <t>1 14 04000 00 0000 000</t>
  </si>
  <si>
    <t>Доходы от продажи нематериальных активов</t>
  </si>
  <si>
    <t>Сравнительный анализ поступления  доходов  консолидированного бюджета                                                                                                        Кировского муниципального района  Ленинградской области в 2014- 2015 гг.</t>
  </si>
  <si>
    <t>Ожидаемое исполнение в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</si>
</sst>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65" fontId="1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165" fontId="3" fillId="24" borderId="10" xfId="0" applyNumberFormat="1" applyFont="1" applyFill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left" vertical="top" wrapText="1"/>
    </xf>
    <xf numFmtId="2" fontId="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26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20.375" style="1" customWidth="1"/>
    <col min="2" max="3" width="9.00390625" style="1" customWidth="1"/>
    <col min="4" max="4" width="23.25390625" style="1" customWidth="1"/>
    <col min="5" max="5" width="13.25390625" style="1" customWidth="1"/>
    <col min="6" max="6" width="12.375" style="25" customWidth="1"/>
    <col min="7" max="7" width="11.375" style="1" bestFit="1" customWidth="1"/>
    <col min="8" max="8" width="9.625" style="1" hidden="1" customWidth="1"/>
    <col min="9" max="9" width="8.875" style="1" customWidth="1"/>
    <col min="10" max="16384" width="9.00390625" style="1" customWidth="1"/>
  </cols>
  <sheetData>
    <row r="1" spans="1:8" ht="39" customHeight="1">
      <c r="A1" s="48" t="s">
        <v>75</v>
      </c>
      <c r="B1" s="48"/>
      <c r="C1" s="48"/>
      <c r="D1" s="48"/>
      <c r="E1" s="48"/>
      <c r="F1" s="48"/>
      <c r="G1" s="48"/>
      <c r="H1" s="48"/>
    </row>
    <row r="2" spans="1:8" ht="6.75" customHeight="1">
      <c r="A2" s="48"/>
      <c r="B2" s="48"/>
      <c r="C2" s="48"/>
      <c r="D2" s="48"/>
      <c r="E2" s="48"/>
      <c r="F2" s="48"/>
      <c r="G2" s="48"/>
      <c r="H2" s="48"/>
    </row>
    <row r="3" spans="1:8" ht="68.25" customHeight="1">
      <c r="A3" s="2" t="s">
        <v>2</v>
      </c>
      <c r="B3" s="55" t="s">
        <v>11</v>
      </c>
      <c r="C3" s="56"/>
      <c r="D3" s="57"/>
      <c r="E3" s="3" t="s">
        <v>76</v>
      </c>
      <c r="F3" s="26" t="s">
        <v>68</v>
      </c>
      <c r="G3" s="3" t="s">
        <v>36</v>
      </c>
      <c r="H3" s="3" t="s">
        <v>37</v>
      </c>
    </row>
    <row r="4" spans="1:8" ht="12.75">
      <c r="A4" s="4" t="s">
        <v>4</v>
      </c>
      <c r="B4" s="55" t="s">
        <v>3</v>
      </c>
      <c r="C4" s="56"/>
      <c r="D4" s="57"/>
      <c r="E4" s="5">
        <f>E5+E20</f>
        <v>1560449</v>
      </c>
      <c r="F4" s="27">
        <f>F5+F20</f>
        <v>1372463.5</v>
      </c>
      <c r="G4" s="16">
        <f>F4/E4</f>
        <v>0.8795311477658033</v>
      </c>
      <c r="H4" s="17">
        <f>F4*100/F43</f>
        <v>49.40212658324079</v>
      </c>
    </row>
    <row r="5" spans="1:8" ht="12.75">
      <c r="A5" s="4"/>
      <c r="B5" s="55" t="s">
        <v>42</v>
      </c>
      <c r="C5" s="56"/>
      <c r="D5" s="57"/>
      <c r="E5" s="5">
        <f>E6+E10+E15+E19+E8</f>
        <v>985328</v>
      </c>
      <c r="F5" s="27">
        <f>F6+F10+F15+F19+F8</f>
        <v>999142.5</v>
      </c>
      <c r="G5" s="16">
        <f aca="true" t="shared" si="0" ref="G5:G43">F5/E5</f>
        <v>1.0140202044395368</v>
      </c>
      <c r="H5" s="17">
        <f>F5*100/F43</f>
        <v>35.9643547968275</v>
      </c>
    </row>
    <row r="6" spans="1:8" ht="12.75">
      <c r="A6" s="4" t="s">
        <v>5</v>
      </c>
      <c r="B6" s="39" t="s">
        <v>6</v>
      </c>
      <c r="C6" s="40"/>
      <c r="D6" s="41"/>
      <c r="E6" s="5">
        <f>E7</f>
        <v>586775</v>
      </c>
      <c r="F6" s="27">
        <f>F7</f>
        <v>595434</v>
      </c>
      <c r="G6" s="16">
        <f t="shared" si="0"/>
        <v>1.0147569340888756</v>
      </c>
      <c r="H6" s="18">
        <f>F6*100/F43</f>
        <v>21.432778241436218</v>
      </c>
    </row>
    <row r="7" spans="1:8" ht="12.75">
      <c r="A7" s="6" t="s">
        <v>7</v>
      </c>
      <c r="B7" s="7" t="s">
        <v>0</v>
      </c>
      <c r="C7" s="7"/>
      <c r="D7" s="7"/>
      <c r="E7" s="8">
        <v>586775</v>
      </c>
      <c r="F7" s="24">
        <v>595434</v>
      </c>
      <c r="G7" s="19">
        <f t="shared" si="0"/>
        <v>1.0147569340888756</v>
      </c>
      <c r="H7" s="18"/>
    </row>
    <row r="8" spans="1:8" s="20" customFormat="1" ht="26.25" customHeight="1">
      <c r="A8" s="4" t="s">
        <v>64</v>
      </c>
      <c r="B8" s="33" t="s">
        <v>67</v>
      </c>
      <c r="C8" s="34"/>
      <c r="D8" s="35"/>
      <c r="E8" s="5">
        <f>E9</f>
        <v>21948</v>
      </c>
      <c r="F8" s="27">
        <f>F9</f>
        <v>21028.3</v>
      </c>
      <c r="G8" s="19">
        <f t="shared" si="0"/>
        <v>0.9580964096956442</v>
      </c>
      <c r="H8" s="18">
        <f>F8*100/F43</f>
        <v>0.7569182994158768</v>
      </c>
    </row>
    <row r="9" spans="1:8" ht="28.5" customHeight="1">
      <c r="A9" s="6" t="s">
        <v>65</v>
      </c>
      <c r="B9" s="36" t="s">
        <v>66</v>
      </c>
      <c r="C9" s="37"/>
      <c r="D9" s="38"/>
      <c r="E9" s="8">
        <v>21948</v>
      </c>
      <c r="F9" s="24">
        <v>21028.3</v>
      </c>
      <c r="G9" s="19">
        <f t="shared" si="0"/>
        <v>0.9580964096956442</v>
      </c>
      <c r="H9" s="18"/>
    </row>
    <row r="10" spans="1:8" ht="12.75">
      <c r="A10" s="4" t="s">
        <v>28</v>
      </c>
      <c r="B10" s="39" t="s">
        <v>16</v>
      </c>
      <c r="C10" s="40"/>
      <c r="D10" s="41"/>
      <c r="E10" s="5">
        <f>E11+E12+E13+E14</f>
        <v>113822</v>
      </c>
      <c r="F10" s="27">
        <f>F11+F12+F13+F14</f>
        <v>115877</v>
      </c>
      <c r="G10" s="16">
        <f t="shared" si="0"/>
        <v>1.0180545061587392</v>
      </c>
      <c r="H10" s="18">
        <f>F10*100/F43</f>
        <v>4.171018188888953</v>
      </c>
    </row>
    <row r="11" spans="1:8" ht="24.75" customHeight="1">
      <c r="A11" s="6" t="s">
        <v>62</v>
      </c>
      <c r="B11" s="32" t="s">
        <v>63</v>
      </c>
      <c r="C11" s="32"/>
      <c r="D11" s="32"/>
      <c r="E11" s="8">
        <v>75715</v>
      </c>
      <c r="F11" s="24">
        <v>77766</v>
      </c>
      <c r="G11" s="16">
        <f t="shared" si="0"/>
        <v>1.027088423694116</v>
      </c>
      <c r="H11" s="18"/>
    </row>
    <row r="12" spans="1:8" ht="12.75">
      <c r="A12" s="6" t="s">
        <v>29</v>
      </c>
      <c r="B12" s="52" t="s">
        <v>17</v>
      </c>
      <c r="C12" s="53"/>
      <c r="D12" s="54"/>
      <c r="E12" s="8">
        <v>38011</v>
      </c>
      <c r="F12" s="24">
        <v>38011</v>
      </c>
      <c r="G12" s="19">
        <f t="shared" si="0"/>
        <v>1</v>
      </c>
      <c r="H12" s="18"/>
    </row>
    <row r="13" spans="1:8" ht="12.75">
      <c r="A13" s="6" t="s">
        <v>58</v>
      </c>
      <c r="B13" s="52" t="s">
        <v>57</v>
      </c>
      <c r="C13" s="53"/>
      <c r="D13" s="54"/>
      <c r="E13" s="8">
        <v>48</v>
      </c>
      <c r="F13" s="24">
        <v>50</v>
      </c>
      <c r="G13" s="19">
        <f t="shared" si="0"/>
        <v>1.0416666666666667</v>
      </c>
      <c r="H13" s="18"/>
    </row>
    <row r="14" spans="1:9" s="23" customFormat="1" ht="26.25" customHeight="1">
      <c r="A14" s="22" t="s">
        <v>69</v>
      </c>
      <c r="B14" s="49" t="s">
        <v>70</v>
      </c>
      <c r="C14" s="50"/>
      <c r="D14" s="51"/>
      <c r="E14" s="21">
        <v>48</v>
      </c>
      <c r="F14" s="24">
        <v>50</v>
      </c>
      <c r="G14" s="19">
        <f t="shared" si="0"/>
        <v>1.0416666666666667</v>
      </c>
      <c r="H14" s="30">
        <f>G14/F14</f>
        <v>0.020833333333333336</v>
      </c>
      <c r="I14" s="31"/>
    </row>
    <row r="15" spans="1:8" s="20" customFormat="1" ht="12.75">
      <c r="A15" s="4" t="s">
        <v>32</v>
      </c>
      <c r="B15" s="39" t="s">
        <v>33</v>
      </c>
      <c r="C15" s="40"/>
      <c r="D15" s="41"/>
      <c r="E15" s="5">
        <f>E16+E17+E18</f>
        <v>253556</v>
      </c>
      <c r="F15" s="27">
        <f>F16+F17+F18</f>
        <v>254934</v>
      </c>
      <c r="G15" s="16">
        <f t="shared" si="0"/>
        <v>1.005434696871697</v>
      </c>
      <c r="H15" s="18">
        <f>F15*100/F43</f>
        <v>9.176405593570909</v>
      </c>
    </row>
    <row r="16" spans="1:8" ht="12.75">
      <c r="A16" s="6" t="s">
        <v>38</v>
      </c>
      <c r="B16" s="52" t="s">
        <v>39</v>
      </c>
      <c r="C16" s="53"/>
      <c r="D16" s="54"/>
      <c r="E16" s="8">
        <v>13184</v>
      </c>
      <c r="F16" s="24">
        <v>13396</v>
      </c>
      <c r="G16" s="19">
        <f t="shared" si="0"/>
        <v>1.0160800970873787</v>
      </c>
      <c r="H16" s="18"/>
    </row>
    <row r="17" spans="1:8" ht="12.75">
      <c r="A17" s="6" t="s">
        <v>40</v>
      </c>
      <c r="B17" s="52" t="s">
        <v>41</v>
      </c>
      <c r="C17" s="53"/>
      <c r="D17" s="54"/>
      <c r="E17" s="8">
        <v>176056</v>
      </c>
      <c r="F17" s="24">
        <v>176639</v>
      </c>
      <c r="G17" s="19">
        <f t="shared" si="0"/>
        <v>1.003311446357977</v>
      </c>
      <c r="H17" s="18"/>
    </row>
    <row r="18" spans="1:8" ht="12.75">
      <c r="A18" s="6" t="s">
        <v>34</v>
      </c>
      <c r="B18" s="52" t="s">
        <v>35</v>
      </c>
      <c r="C18" s="53"/>
      <c r="D18" s="54"/>
      <c r="E18" s="8">
        <v>64316</v>
      </c>
      <c r="F18" s="24">
        <v>64899</v>
      </c>
      <c r="G18" s="19">
        <f t="shared" si="0"/>
        <v>1.0090646184464207</v>
      </c>
      <c r="H18" s="18"/>
    </row>
    <row r="19" spans="1:8" ht="18.75" customHeight="1">
      <c r="A19" s="4" t="s">
        <v>20</v>
      </c>
      <c r="B19" s="33" t="s">
        <v>18</v>
      </c>
      <c r="C19" s="34"/>
      <c r="D19" s="35"/>
      <c r="E19" s="5">
        <v>9227</v>
      </c>
      <c r="F19" s="27">
        <v>11869.2</v>
      </c>
      <c r="G19" s="16">
        <f t="shared" si="0"/>
        <v>1.2863552617318739</v>
      </c>
      <c r="H19" s="18">
        <f>F19*100/F43</f>
        <v>0.42723447351554455</v>
      </c>
    </row>
    <row r="20" spans="1:8" ht="15.75" customHeight="1">
      <c r="A20" s="4"/>
      <c r="B20" s="42" t="s">
        <v>43</v>
      </c>
      <c r="C20" s="43"/>
      <c r="D20" s="44"/>
      <c r="E20" s="5">
        <f>E21+E27+E29+E30+E34+E35</f>
        <v>575121</v>
      </c>
      <c r="F20" s="27">
        <f>F21+F27+F29+F30+F34+F35</f>
        <v>373321</v>
      </c>
      <c r="G20" s="16">
        <f t="shared" si="0"/>
        <v>0.64911731618216</v>
      </c>
      <c r="H20" s="17">
        <f>F20*100/F43</f>
        <v>13.43777178641329</v>
      </c>
    </row>
    <row r="21" spans="1:8" ht="39.75" customHeight="1">
      <c r="A21" s="4" t="s">
        <v>30</v>
      </c>
      <c r="B21" s="33" t="s">
        <v>8</v>
      </c>
      <c r="C21" s="34"/>
      <c r="D21" s="35"/>
      <c r="E21" s="5">
        <f>E23+E25+E26+E22</f>
        <v>210030</v>
      </c>
      <c r="F21" s="27">
        <f>F23+F25+F26+F22</f>
        <v>191119.8</v>
      </c>
      <c r="G21" s="16">
        <f>F21/E21</f>
        <v>0.9099642908155977</v>
      </c>
      <c r="H21" s="18">
        <f>F21*100/F43</f>
        <v>6.879399380867807</v>
      </c>
    </row>
    <row r="22" spans="1:8" ht="39.75" customHeight="1">
      <c r="A22" s="6" t="s">
        <v>59</v>
      </c>
      <c r="B22" s="36" t="s">
        <v>60</v>
      </c>
      <c r="C22" s="37"/>
      <c r="D22" s="38"/>
      <c r="E22" s="15">
        <v>50</v>
      </c>
      <c r="F22" s="24">
        <v>10</v>
      </c>
      <c r="G22" s="19">
        <f>F22/E22</f>
        <v>0.2</v>
      </c>
      <c r="H22" s="18"/>
    </row>
    <row r="23" spans="1:8" ht="39.75" customHeight="1">
      <c r="A23" s="6" t="s">
        <v>31</v>
      </c>
      <c r="B23" s="36" t="s">
        <v>71</v>
      </c>
      <c r="C23" s="37"/>
      <c r="D23" s="38"/>
      <c r="E23" s="15">
        <v>176883</v>
      </c>
      <c r="F23" s="24">
        <v>174934</v>
      </c>
      <c r="G23" s="19">
        <f t="shared" si="0"/>
        <v>0.9889814170949158</v>
      </c>
      <c r="H23" s="18"/>
    </row>
    <row r="24" spans="1:8" ht="24" customHeight="1">
      <c r="A24" s="6"/>
      <c r="B24" s="45" t="s">
        <v>72</v>
      </c>
      <c r="C24" s="46"/>
      <c r="D24" s="47"/>
      <c r="E24" s="15">
        <v>161263</v>
      </c>
      <c r="F24" s="24">
        <v>161048</v>
      </c>
      <c r="G24" s="19">
        <f t="shared" si="0"/>
        <v>0.9986667741515413</v>
      </c>
      <c r="H24" s="18"/>
    </row>
    <row r="25" spans="1:8" ht="27.75" customHeight="1">
      <c r="A25" s="6" t="s">
        <v>14</v>
      </c>
      <c r="B25" s="36" t="s">
        <v>15</v>
      </c>
      <c r="C25" s="37"/>
      <c r="D25" s="38"/>
      <c r="E25" s="15">
        <v>971</v>
      </c>
      <c r="F25" s="24">
        <v>127.8</v>
      </c>
      <c r="G25" s="19">
        <f t="shared" si="0"/>
        <v>0.13161688980432543</v>
      </c>
      <c r="H25" s="18"/>
    </row>
    <row r="26" spans="1:8" ht="43.5" customHeight="1">
      <c r="A26" s="6" t="s">
        <v>50</v>
      </c>
      <c r="B26" s="36" t="s">
        <v>51</v>
      </c>
      <c r="C26" s="37"/>
      <c r="D26" s="38"/>
      <c r="E26" s="15">
        <v>32126</v>
      </c>
      <c r="F26" s="24">
        <v>16048</v>
      </c>
      <c r="G26" s="19">
        <f t="shared" si="0"/>
        <v>0.4995330884641723</v>
      </c>
      <c r="H26" s="18"/>
    </row>
    <row r="27" spans="1:8" ht="25.5" customHeight="1">
      <c r="A27" s="4" t="s">
        <v>19</v>
      </c>
      <c r="B27" s="33" t="s">
        <v>25</v>
      </c>
      <c r="C27" s="34"/>
      <c r="D27" s="35"/>
      <c r="E27" s="10">
        <f>E28</f>
        <v>5900</v>
      </c>
      <c r="F27" s="27">
        <f>F28</f>
        <v>6189.1</v>
      </c>
      <c r="G27" s="16">
        <f t="shared" si="0"/>
        <v>1.0490000000000002</v>
      </c>
      <c r="H27" s="18">
        <f>F27*100/F43</f>
        <v>0.22277802042556</v>
      </c>
    </row>
    <row r="28" spans="1:8" ht="25.5" customHeight="1">
      <c r="A28" s="6" t="s">
        <v>61</v>
      </c>
      <c r="B28" s="36" t="s">
        <v>24</v>
      </c>
      <c r="C28" s="34"/>
      <c r="D28" s="35"/>
      <c r="E28" s="15">
        <v>5900</v>
      </c>
      <c r="F28" s="24">
        <v>6189.1</v>
      </c>
      <c r="G28" s="19">
        <f t="shared" si="0"/>
        <v>1.0490000000000002</v>
      </c>
      <c r="H28" s="18"/>
    </row>
    <row r="29" spans="1:8" ht="31.5" customHeight="1">
      <c r="A29" s="9" t="s">
        <v>26</v>
      </c>
      <c r="B29" s="33" t="s">
        <v>27</v>
      </c>
      <c r="C29" s="34"/>
      <c r="D29" s="35"/>
      <c r="E29" s="5">
        <v>48882</v>
      </c>
      <c r="F29" s="27">
        <v>44983.1</v>
      </c>
      <c r="G29" s="16">
        <f t="shared" si="0"/>
        <v>0.9202385336115543</v>
      </c>
      <c r="H29" s="18">
        <f>F29*100/F43</f>
        <v>1.619176612206138</v>
      </c>
    </row>
    <row r="30" spans="1:8" ht="31.5" customHeight="1">
      <c r="A30" s="9" t="s">
        <v>44</v>
      </c>
      <c r="B30" s="33" t="s">
        <v>45</v>
      </c>
      <c r="C30" s="34"/>
      <c r="D30" s="35"/>
      <c r="E30" s="5">
        <f>E31+E33+E32</f>
        <v>298996</v>
      </c>
      <c r="F30" s="27">
        <f>F31+F33</f>
        <v>120190</v>
      </c>
      <c r="G30" s="16">
        <f t="shared" si="0"/>
        <v>0.4019786217875824</v>
      </c>
      <c r="H30" s="18">
        <f>F30*100/F43</f>
        <v>4.326265575761913</v>
      </c>
    </row>
    <row r="31" spans="1:8" ht="30.75" customHeight="1">
      <c r="A31" s="11" t="s">
        <v>46</v>
      </c>
      <c r="B31" s="36" t="s">
        <v>47</v>
      </c>
      <c r="C31" s="37"/>
      <c r="D31" s="38"/>
      <c r="E31" s="15">
        <v>103568</v>
      </c>
      <c r="F31" s="24">
        <v>5100</v>
      </c>
      <c r="G31" s="19">
        <f t="shared" si="0"/>
        <v>0.04924300942376023</v>
      </c>
      <c r="H31" s="18"/>
    </row>
    <row r="32" spans="1:8" ht="24" customHeight="1">
      <c r="A32" s="11" t="s">
        <v>73</v>
      </c>
      <c r="B32" s="36" t="s">
        <v>74</v>
      </c>
      <c r="C32" s="37"/>
      <c r="D32" s="38"/>
      <c r="E32" s="15">
        <v>30300</v>
      </c>
      <c r="F32" s="24">
        <v>0</v>
      </c>
      <c r="G32" s="19">
        <f t="shared" si="0"/>
        <v>0</v>
      </c>
      <c r="H32" s="18"/>
    </row>
    <row r="33" spans="1:9" ht="42" customHeight="1">
      <c r="A33" s="11" t="s">
        <v>53</v>
      </c>
      <c r="B33" s="36" t="s">
        <v>52</v>
      </c>
      <c r="C33" s="37"/>
      <c r="D33" s="38"/>
      <c r="E33" s="15">
        <v>165128</v>
      </c>
      <c r="F33" s="24">
        <v>115090</v>
      </c>
      <c r="G33" s="19">
        <f t="shared" si="0"/>
        <v>0.696974468291265</v>
      </c>
      <c r="H33" s="18"/>
      <c r="I33" s="12"/>
    </row>
    <row r="34" spans="1:8" ht="18" customHeight="1">
      <c r="A34" s="4" t="s">
        <v>22</v>
      </c>
      <c r="B34" s="33" t="s">
        <v>9</v>
      </c>
      <c r="C34" s="34"/>
      <c r="D34" s="35"/>
      <c r="E34" s="10">
        <v>10849</v>
      </c>
      <c r="F34" s="27">
        <v>10767</v>
      </c>
      <c r="G34" s="16">
        <f t="shared" si="0"/>
        <v>0.9924416996958245</v>
      </c>
      <c r="H34" s="18">
        <f>F34*100/F43</f>
        <v>0.3875605412615735</v>
      </c>
    </row>
    <row r="35" spans="1:8" ht="18" customHeight="1">
      <c r="A35" s="4" t="s">
        <v>54</v>
      </c>
      <c r="B35" s="33" t="s">
        <v>55</v>
      </c>
      <c r="C35" s="34"/>
      <c r="D35" s="35"/>
      <c r="E35" s="5">
        <v>464</v>
      </c>
      <c r="F35" s="27">
        <v>72</v>
      </c>
      <c r="G35" s="16">
        <f t="shared" si="0"/>
        <v>0.15517241379310345</v>
      </c>
      <c r="H35" s="18">
        <f>F35*100/F43</f>
        <v>0.00259165589029751</v>
      </c>
    </row>
    <row r="36" spans="1:8" ht="19.5" customHeight="1">
      <c r="A36" s="4" t="s">
        <v>10</v>
      </c>
      <c r="B36" s="33" t="s">
        <v>13</v>
      </c>
      <c r="C36" s="34"/>
      <c r="D36" s="35"/>
      <c r="E36" s="5">
        <f>E37+E42</f>
        <v>1644155.7999999998</v>
      </c>
      <c r="F36" s="27">
        <f>F37+F42</f>
        <v>1405683.0999999999</v>
      </c>
      <c r="G36" s="16">
        <f t="shared" si="0"/>
        <v>0.8549573586639417</v>
      </c>
      <c r="H36" s="17">
        <f>F36*100/F43</f>
        <v>50.59787341675922</v>
      </c>
    </row>
    <row r="37" spans="1:8" ht="26.25" customHeight="1">
      <c r="A37" s="4"/>
      <c r="B37" s="33" t="s">
        <v>56</v>
      </c>
      <c r="C37" s="34"/>
      <c r="D37" s="35"/>
      <c r="E37" s="5">
        <f>E38+E39+E40+E41</f>
        <v>1638535.4</v>
      </c>
      <c r="F37" s="27">
        <f>F38+F39+F40+F41</f>
        <v>1405683.0999999999</v>
      </c>
      <c r="G37" s="19">
        <f t="shared" si="0"/>
        <v>0.8578899790630096</v>
      </c>
      <c r="H37" s="18">
        <f>F37*100/F43</f>
        <v>50.59787341675922</v>
      </c>
    </row>
    <row r="38" spans="1:8" ht="26.25" customHeight="1">
      <c r="A38" s="4"/>
      <c r="B38" s="36" t="s">
        <v>23</v>
      </c>
      <c r="C38" s="37"/>
      <c r="D38" s="38"/>
      <c r="E38" s="15">
        <v>83758.5</v>
      </c>
      <c r="F38" s="24">
        <v>187943.2</v>
      </c>
      <c r="G38" s="19">
        <f t="shared" si="0"/>
        <v>2.2438701743703624</v>
      </c>
      <c r="H38" s="18">
        <f>F38*100/F43</f>
        <v>6.7650569627967085</v>
      </c>
    </row>
    <row r="39" spans="1:8" ht="26.25" customHeight="1">
      <c r="A39" s="4"/>
      <c r="B39" s="36" t="s">
        <v>12</v>
      </c>
      <c r="C39" s="37"/>
      <c r="D39" s="38"/>
      <c r="E39" s="15">
        <v>1128118.5</v>
      </c>
      <c r="F39" s="24">
        <v>1217739.9</v>
      </c>
      <c r="G39" s="19">
        <f t="shared" si="0"/>
        <v>1.0794432499777282</v>
      </c>
      <c r="H39" s="18">
        <f>F39*100/F43</f>
        <v>43.83281645396251</v>
      </c>
    </row>
    <row r="40" spans="1:8" ht="27" customHeight="1">
      <c r="A40" s="4"/>
      <c r="B40" s="36" t="s">
        <v>21</v>
      </c>
      <c r="C40" s="37"/>
      <c r="D40" s="38"/>
      <c r="E40" s="15">
        <v>340117.4</v>
      </c>
      <c r="F40" s="24">
        <v>0</v>
      </c>
      <c r="G40" s="19">
        <f t="shared" si="0"/>
        <v>0</v>
      </c>
      <c r="H40" s="18">
        <f>F40*100/F43</f>
        <v>0</v>
      </c>
    </row>
    <row r="41" spans="1:8" ht="17.25" customHeight="1">
      <c r="A41" s="4"/>
      <c r="B41" s="36" t="s">
        <v>49</v>
      </c>
      <c r="C41" s="37"/>
      <c r="D41" s="38"/>
      <c r="E41" s="15">
        <v>86541</v>
      </c>
      <c r="F41" s="24">
        <v>0</v>
      </c>
      <c r="G41" s="19">
        <f t="shared" si="0"/>
        <v>0</v>
      </c>
      <c r="H41" s="18"/>
    </row>
    <row r="42" spans="1:8" ht="17.25" customHeight="1">
      <c r="A42" s="4"/>
      <c r="B42" s="33" t="s">
        <v>48</v>
      </c>
      <c r="C42" s="34"/>
      <c r="D42" s="35"/>
      <c r="E42" s="10">
        <v>5620.4</v>
      </c>
      <c r="F42" s="27">
        <v>0</v>
      </c>
      <c r="G42" s="19">
        <f t="shared" si="0"/>
        <v>0</v>
      </c>
      <c r="H42" s="18"/>
    </row>
    <row r="43" spans="1:8" ht="15">
      <c r="A43" s="6"/>
      <c r="B43" s="58" t="s">
        <v>1</v>
      </c>
      <c r="C43" s="59"/>
      <c r="D43" s="60"/>
      <c r="E43" s="13">
        <f>E36+E4</f>
        <v>3204604.8</v>
      </c>
      <c r="F43" s="28">
        <f>F36+F4</f>
        <v>2778146.5999999996</v>
      </c>
      <c r="G43" s="16">
        <f t="shared" si="0"/>
        <v>0.8669233098571155</v>
      </c>
      <c r="H43" s="17">
        <v>100</v>
      </c>
    </row>
    <row r="46" spans="1:8" ht="12.75">
      <c r="A46" s="14"/>
      <c r="B46" s="14"/>
      <c r="C46" s="14"/>
      <c r="D46" s="14"/>
      <c r="E46" s="14"/>
      <c r="F46" s="29"/>
      <c r="G46" s="14"/>
      <c r="H46" s="14"/>
    </row>
    <row r="47" spans="1:8" ht="12.75">
      <c r="A47" s="14"/>
      <c r="B47" s="14"/>
      <c r="C47" s="14"/>
      <c r="D47" s="14"/>
      <c r="E47" s="14"/>
      <c r="F47" s="29"/>
      <c r="G47" s="14"/>
      <c r="H47" s="14"/>
    </row>
    <row r="48" spans="1:8" ht="12.75">
      <c r="A48" s="14"/>
      <c r="B48" s="14"/>
      <c r="C48" s="14"/>
      <c r="D48" s="14"/>
      <c r="E48" s="14"/>
      <c r="F48" s="29"/>
      <c r="G48" s="14"/>
      <c r="H48" s="14"/>
    </row>
  </sheetData>
  <sheetProtection/>
  <mergeCells count="41">
    <mergeCell ref="B4:D4"/>
    <mergeCell ref="B32:D32"/>
    <mergeCell ref="B5:D5"/>
    <mergeCell ref="B28:D28"/>
    <mergeCell ref="B34:D34"/>
    <mergeCell ref="B17:D17"/>
    <mergeCell ref="B43:D43"/>
    <mergeCell ref="B19:D19"/>
    <mergeCell ref="B39:D39"/>
    <mergeCell ref="B21:D21"/>
    <mergeCell ref="B23:D23"/>
    <mergeCell ref="B27:D27"/>
    <mergeCell ref="B38:D38"/>
    <mergeCell ref="B33:D33"/>
    <mergeCell ref="B35:D35"/>
    <mergeCell ref="A1:H2"/>
    <mergeCell ref="B29:D29"/>
    <mergeCell ref="B41:D41"/>
    <mergeCell ref="B14:D14"/>
    <mergeCell ref="B12:D12"/>
    <mergeCell ref="B3:D3"/>
    <mergeCell ref="B22:D22"/>
    <mergeCell ref="B16:D16"/>
    <mergeCell ref="B13:D13"/>
    <mergeCell ref="B26:D26"/>
    <mergeCell ref="B37:D37"/>
    <mergeCell ref="B15:D15"/>
    <mergeCell ref="B24:D24"/>
    <mergeCell ref="B42:D42"/>
    <mergeCell ref="B31:D31"/>
    <mergeCell ref="B30:D30"/>
    <mergeCell ref="B40:D40"/>
    <mergeCell ref="B18:D18"/>
    <mergeCell ref="B11:D11"/>
    <mergeCell ref="B36:D36"/>
    <mergeCell ref="B9:D9"/>
    <mergeCell ref="B6:D6"/>
    <mergeCell ref="B20:D20"/>
    <mergeCell ref="B25:D25"/>
    <mergeCell ref="B8:D8"/>
    <mergeCell ref="B10:D10"/>
  </mergeCells>
  <printOptions/>
  <pageMargins left="1.0826771653543308" right="0.73" top="0.7874015748031497" bottom="0.7874015748031497" header="0.31496062992125984" footer="0.31496062992125984"/>
  <pageSetup fitToHeight="7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2014-11-14T06:58:34Z</cp:lastPrinted>
  <dcterms:created xsi:type="dcterms:W3CDTF">2005-10-13T11:49:31Z</dcterms:created>
  <dcterms:modified xsi:type="dcterms:W3CDTF">2014-11-16T09:24:49Z</dcterms:modified>
  <cp:category/>
  <cp:version/>
  <cp:contentType/>
  <cp:contentStatus/>
</cp:coreProperties>
</file>