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1316" windowHeight="6720" activeTab="0"/>
  </bookViews>
  <sheets>
    <sheet name="Район срав. анализ " sheetId="1" r:id="rId1"/>
  </sheets>
  <definedNames>
    <definedName name="_xlnm.Print_Area" localSheetId="0">'Район срав. анализ '!$A$1:$H$39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т.ч. ПД 30114,7; затраты 1475</t>
        </r>
      </text>
    </comment>
    <comment ref="G2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ПД 30424,1 т.р.</t>
        </r>
      </text>
    </comment>
  </commentList>
</comments>
</file>

<file path=xl/sharedStrings.xml><?xml version="1.0" encoding="utf-8"?>
<sst xmlns="http://schemas.openxmlformats.org/spreadsheetml/2006/main" count="69" uniqueCount="69">
  <si>
    <t>Налог на доходы физических лиц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</si>
  <si>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</si>
  <si>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</si>
  <si>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</si>
  <si>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</si>
  <si>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</si>
  <si>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</si>
  <si>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</si>
  <si>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2 00 00000 00 0000 000</t>
  </si>
  <si>
    <t>Наименование доходов</t>
  </si>
  <si>
    <t>Субвенции от других бюджетов бюджетной системы РФ</t>
  </si>
  <si>
    <t>БЕЗВОЗМЕЗДНЫЕ ПОСТУПЛЕНИЯ</t>
  </si>
  <si>
    <t>1 11 07000 00 0000 120</t>
  </si>
  <si>
    <t>Платежи от государственных и муниципальных предприятий</t>
  </si>
  <si>
    <t>Налоги на совокупный доход</t>
  </si>
  <si>
    <t>Единый налог на вмененный доход</t>
  </si>
  <si>
    <t>Государственная пошлина</t>
  </si>
  <si>
    <t>1 12 00000 00 0000 000</t>
  </si>
  <si>
    <t>1 08 00000 00 0000 000</t>
  </si>
  <si>
    <t>Субсидии от других бюджетов бюджетной системы РФ</t>
  </si>
  <si>
    <t>1 16 00000 00 0000 000</t>
  </si>
  <si>
    <t>Плата за негативное воздействие на окружающую среду</t>
  </si>
  <si>
    <t>Платежи за пользование природными ресурсами</t>
  </si>
  <si>
    <t>1 13 00000 00 0000 000</t>
  </si>
  <si>
    <t>Доходы от оказания платных услуг  и компенсации затрат государства</t>
  </si>
  <si>
    <t>1 05 00000 00 0000 000</t>
  </si>
  <si>
    <t>1 05 02000 02 0000 110</t>
  </si>
  <si>
    <t>1 11 00000 00 0000 000</t>
  </si>
  <si>
    <t>1 11 05000 00 0000 120</t>
  </si>
  <si>
    <t>Налоговые доходы</t>
  </si>
  <si>
    <t>Неналоговые доходы</t>
  </si>
  <si>
    <t>1 14 00000 00 0000 000</t>
  </si>
  <si>
    <t>Доходы от продажи материальных и нематериальных активов</t>
  </si>
  <si>
    <t>1 14 02000 00 0000 000</t>
  </si>
  <si>
    <t>1 11 09000 00 0000 120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</si>
  <si>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</si>
  <si>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</si>
  <si>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</t>
  </si>
  <si>
    <t>Всего  доходов</t>
  </si>
  <si>
    <t>1 17 00000 00 0000 000</t>
  </si>
  <si>
    <t>Доходы от реализации имущества, находящегося в гос. и муниципальной собственности</t>
  </si>
  <si>
    <t>Прочие неналоговые доходы</t>
  </si>
  <si>
    <t>Прочие доходы от использования имущества</t>
  </si>
  <si>
    <t>Единый сельскохозяйственный налог</t>
  </si>
  <si>
    <t>1 05 03000 01 0000 110</t>
  </si>
  <si>
    <t>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</si>
  <si>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</si>
  <si>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Темп роста к ожидаемому исполнению</t>
  </si>
  <si>
    <t>1 12 01000 01 0000 120</t>
  </si>
  <si>
    <t>1 05 01000 00 0000 110</t>
  </si>
  <si>
    <t>Налог, взимаемый в связи с применением упрощенной системы налогообложения</t>
  </si>
  <si>
    <t>средства из бюджетов поселений на осуществление части полномочий по решению вопросов местного значения</t>
  </si>
  <si>
    <t>Иные межбюджетные трансферты, в том числе: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</si>
  <si>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</si>
  <si>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</si>
  <si>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</si>
  <si>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</si>
  <si>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План 2013</t>
  </si>
  <si>
    <t>Доля</t>
  </si>
  <si>
    <t>Ожидаемое поступление в 2014 г. (тыс.руб)</t>
  </si>
  <si>
    <t>Прогноз               на 2015 г. (тыс.руб.)</t>
  </si>
  <si>
    <t>1 05 04000 02 0000 110</t>
  </si>
  <si>
    <t>Налог, взимаемый в связи с применением патентной системы налогообложения</t>
  </si>
  <si>
    <t>Доходы от возврата субсидий прошлых лет</t>
  </si>
  <si>
    <t>Доходы от сдачи в аренду имущества, находящегося в государственной и муниципальной собственности, в т.ч.:</t>
  </si>
  <si>
    <t>аренда земли</t>
  </si>
  <si>
    <t>аренда имущества</t>
  </si>
  <si>
    <t>Дотации</t>
  </si>
  <si>
    <t>Сравнительный анализ поступления доходов в  бюджет                                          Кировского муниципального района  Ленинградской области  в 2014-2015 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</si>
</sst>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5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165" fontId="3" fillId="0" borderId="12" xfId="0" applyNumberFormat="1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65" fontId="1" fillId="24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0.375" style="1" customWidth="1"/>
    <col min="2" max="3" width="9.00390625" style="1" customWidth="1"/>
    <col min="4" max="4" width="23.25390625" style="1" customWidth="1"/>
    <col min="5" max="5" width="14.375" style="1" hidden="1" customWidth="1"/>
    <col min="6" max="6" width="13.125" style="1" customWidth="1"/>
    <col min="7" max="7" width="12.875" style="1" customWidth="1"/>
    <col min="8" max="8" width="13.125" style="1" customWidth="1"/>
    <col min="9" max="9" width="8.875" style="1" hidden="1" customWidth="1"/>
    <col min="10" max="16384" width="9.00390625" style="1" customWidth="1"/>
  </cols>
  <sheetData>
    <row r="1" spans="1:8" ht="55.5" customHeight="1">
      <c r="A1" s="54" t="s">
        <v>68</v>
      </c>
      <c r="B1" s="54"/>
      <c r="C1" s="54"/>
      <c r="D1" s="54"/>
      <c r="E1" s="54"/>
      <c r="F1" s="54"/>
      <c r="G1" s="54"/>
      <c r="H1" s="54"/>
    </row>
    <row r="2" spans="1:8" ht="0.75" customHeight="1">
      <c r="A2" s="54"/>
      <c r="B2" s="54"/>
      <c r="C2" s="54"/>
      <c r="D2" s="54"/>
      <c r="E2" s="54"/>
      <c r="F2" s="54"/>
      <c r="G2" s="54"/>
      <c r="H2" s="54"/>
    </row>
    <row r="3" spans="1:9" ht="54.75" customHeight="1">
      <c r="A3" s="2" t="s">
        <v>1</v>
      </c>
      <c r="B3" s="55" t="s">
        <v>9</v>
      </c>
      <c r="C3" s="56"/>
      <c r="D3" s="57"/>
      <c r="E3" s="24" t="s">
        <v>57</v>
      </c>
      <c r="F3" s="3" t="s">
        <v>59</v>
      </c>
      <c r="G3" s="3" t="s">
        <v>60</v>
      </c>
      <c r="H3" s="4" t="s">
        <v>47</v>
      </c>
      <c r="I3" s="25" t="s">
        <v>58</v>
      </c>
    </row>
    <row r="4" spans="1:9" ht="12.75">
      <c r="A4" s="5" t="s">
        <v>2</v>
      </c>
      <c r="B4" s="55" t="s">
        <v>37</v>
      </c>
      <c r="C4" s="56"/>
      <c r="D4" s="57"/>
      <c r="E4" s="19" t="e">
        <f>E5+E16</f>
        <v>#REF!</v>
      </c>
      <c r="F4" s="6">
        <f>F5+F16</f>
        <v>773723.7</v>
      </c>
      <c r="G4" s="6">
        <f>G5+G16</f>
        <v>774373.7</v>
      </c>
      <c r="H4" s="25">
        <f aca="true" t="shared" si="0" ref="H4:H11">G4/F4</f>
        <v>1.0008400931753803</v>
      </c>
      <c r="I4" s="17">
        <f>G4*100/G39</f>
        <v>35.47270055319412</v>
      </c>
    </row>
    <row r="5" spans="1:9" ht="12.75">
      <c r="A5" s="5"/>
      <c r="B5" s="55" t="s">
        <v>29</v>
      </c>
      <c r="C5" s="56"/>
      <c r="D5" s="57"/>
      <c r="E5" s="19" t="e">
        <f>E6+E8+E10+E15+#REF!</f>
        <v>#REF!</v>
      </c>
      <c r="F5" s="6">
        <f>F6+F10+F15+F8</f>
        <v>569875</v>
      </c>
      <c r="G5" s="6">
        <f>G6+G10+G15+G8</f>
        <v>579666.7</v>
      </c>
      <c r="H5" s="25">
        <f t="shared" si="0"/>
        <v>1.0171821890765518</v>
      </c>
      <c r="I5" s="17">
        <f>G5*100/G39</f>
        <v>26.55351449792033</v>
      </c>
    </row>
    <row r="6" spans="1:9" ht="12.75">
      <c r="A6" s="5" t="s">
        <v>3</v>
      </c>
      <c r="B6" s="44" t="s">
        <v>4</v>
      </c>
      <c r="C6" s="45"/>
      <c r="D6" s="46"/>
      <c r="E6" s="19">
        <v>420911</v>
      </c>
      <c r="F6" s="6">
        <f>F7</f>
        <v>442810</v>
      </c>
      <c r="G6" s="6">
        <f>G7</f>
        <v>448918</v>
      </c>
      <c r="H6" s="26">
        <f t="shared" si="0"/>
        <v>1.0137937264289425</v>
      </c>
      <c r="I6" s="17"/>
    </row>
    <row r="7" spans="1:9" ht="12.75">
      <c r="A7" s="7" t="s">
        <v>5</v>
      </c>
      <c r="B7" s="8" t="s">
        <v>0</v>
      </c>
      <c r="C7" s="8"/>
      <c r="D7" s="8"/>
      <c r="E7" s="9">
        <v>420911</v>
      </c>
      <c r="F7" s="9">
        <v>442810</v>
      </c>
      <c r="G7" s="9">
        <v>448918</v>
      </c>
      <c r="H7" s="26">
        <f t="shared" si="0"/>
        <v>1.0137937264289425</v>
      </c>
      <c r="I7" s="17"/>
    </row>
    <row r="8" spans="1:9" ht="26.25" customHeight="1">
      <c r="A8" s="5" t="s">
        <v>53</v>
      </c>
      <c r="B8" s="32" t="s">
        <v>54</v>
      </c>
      <c r="C8" s="33"/>
      <c r="D8" s="34"/>
      <c r="E8" s="18">
        <v>0</v>
      </c>
      <c r="F8" s="6">
        <f>F9</f>
        <v>4500</v>
      </c>
      <c r="G8" s="6">
        <f>G9</f>
        <v>3487.5</v>
      </c>
      <c r="H8" s="26">
        <f t="shared" si="0"/>
        <v>0.775</v>
      </c>
      <c r="I8" s="17">
        <f>G8*100/G39</f>
        <v>0.15975625615805972</v>
      </c>
    </row>
    <row r="9" spans="1:9" ht="30" customHeight="1">
      <c r="A9" s="7" t="s">
        <v>55</v>
      </c>
      <c r="B9" s="38" t="s">
        <v>56</v>
      </c>
      <c r="C9" s="39"/>
      <c r="D9" s="40"/>
      <c r="E9" s="22">
        <v>0</v>
      </c>
      <c r="F9" s="9">
        <v>4500</v>
      </c>
      <c r="G9" s="9">
        <v>3487.5</v>
      </c>
      <c r="H9" s="26">
        <f t="shared" si="0"/>
        <v>0.775</v>
      </c>
      <c r="I9" s="17"/>
    </row>
    <row r="10" spans="1:9" ht="12.75">
      <c r="A10" s="5" t="s">
        <v>25</v>
      </c>
      <c r="B10" s="44" t="s">
        <v>14</v>
      </c>
      <c r="C10" s="45"/>
      <c r="D10" s="46"/>
      <c r="E10" s="19">
        <f>E11+E12+E13</f>
        <v>59638.5</v>
      </c>
      <c r="F10" s="6">
        <f>F12+F13+F11+F14</f>
        <v>113798</v>
      </c>
      <c r="G10" s="6">
        <f>G12+G13+G11+G14</f>
        <v>115852</v>
      </c>
      <c r="H10" s="26">
        <f t="shared" si="0"/>
        <v>1.0180495263537144</v>
      </c>
      <c r="I10" s="17">
        <f>G10*100/G39</f>
        <v>5.306976856895638</v>
      </c>
    </row>
    <row r="11" spans="1:9" ht="24" customHeight="1">
      <c r="A11" s="7" t="s">
        <v>49</v>
      </c>
      <c r="B11" s="50" t="s">
        <v>50</v>
      </c>
      <c r="C11" s="50"/>
      <c r="D11" s="50"/>
      <c r="E11" s="20">
        <v>14000</v>
      </c>
      <c r="F11" s="9">
        <v>75715</v>
      </c>
      <c r="G11" s="9">
        <v>77766</v>
      </c>
      <c r="H11" s="26">
        <f t="shared" si="0"/>
        <v>1.027088423694116</v>
      </c>
      <c r="I11" s="17"/>
    </row>
    <row r="12" spans="1:9" ht="12.75">
      <c r="A12" s="7" t="s">
        <v>26</v>
      </c>
      <c r="B12" s="47" t="s">
        <v>15</v>
      </c>
      <c r="C12" s="48"/>
      <c r="D12" s="49"/>
      <c r="E12" s="21">
        <v>45628</v>
      </c>
      <c r="F12" s="9">
        <v>38011</v>
      </c>
      <c r="G12" s="9">
        <v>38011</v>
      </c>
      <c r="H12" s="26">
        <f aca="true" t="shared" si="1" ref="H12:H39">G12/F12</f>
        <v>1</v>
      </c>
      <c r="I12" s="17"/>
    </row>
    <row r="13" spans="1:9" ht="12.75">
      <c r="A13" s="7" t="s">
        <v>44</v>
      </c>
      <c r="B13" s="47" t="s">
        <v>43</v>
      </c>
      <c r="C13" s="48"/>
      <c r="D13" s="49"/>
      <c r="E13" s="21">
        <v>10.5</v>
      </c>
      <c r="F13" s="9">
        <v>24</v>
      </c>
      <c r="G13" s="9">
        <v>25</v>
      </c>
      <c r="H13" s="26">
        <f t="shared" si="1"/>
        <v>1.0416666666666667</v>
      </c>
      <c r="I13" s="17"/>
    </row>
    <row r="14" spans="1:9" s="30" customFormat="1" ht="26.25" customHeight="1">
      <c r="A14" s="29" t="s">
        <v>61</v>
      </c>
      <c r="B14" s="51" t="s">
        <v>62</v>
      </c>
      <c r="C14" s="52"/>
      <c r="D14" s="53"/>
      <c r="E14" s="28">
        <v>45</v>
      </c>
      <c r="F14" s="9">
        <v>48</v>
      </c>
      <c r="G14" s="9">
        <v>50</v>
      </c>
      <c r="H14" s="26">
        <f t="shared" si="1"/>
        <v>1.0416666666666667</v>
      </c>
      <c r="I14" s="29"/>
    </row>
    <row r="15" spans="1:9" ht="18.75" customHeight="1">
      <c r="A15" s="5" t="s">
        <v>18</v>
      </c>
      <c r="B15" s="32" t="s">
        <v>16</v>
      </c>
      <c r="C15" s="33"/>
      <c r="D15" s="34"/>
      <c r="E15" s="18">
        <v>7102</v>
      </c>
      <c r="F15" s="6">
        <v>8767</v>
      </c>
      <c r="G15" s="6">
        <v>11409.2</v>
      </c>
      <c r="H15" s="25">
        <f t="shared" si="1"/>
        <v>1.3013801756587202</v>
      </c>
      <c r="I15" s="17"/>
    </row>
    <row r="16" spans="1:9" ht="15.75" customHeight="1">
      <c r="A16" s="5"/>
      <c r="B16" s="41" t="s">
        <v>30</v>
      </c>
      <c r="C16" s="42"/>
      <c r="D16" s="43"/>
      <c r="E16" s="18" t="e">
        <f>E17+E24+E26+E27+#REF!+E31</f>
        <v>#REF!</v>
      </c>
      <c r="F16" s="6">
        <f>F17+F24+F26+F27+F30+F31</f>
        <v>203848.7</v>
      </c>
      <c r="G16" s="6">
        <f>G17+G24+G26+G27+G30+G31</f>
        <v>194707</v>
      </c>
      <c r="H16" s="25">
        <f t="shared" si="1"/>
        <v>0.9551544846741725</v>
      </c>
      <c r="I16" s="17">
        <f>G16*100/G39</f>
        <v>8.919186055273787</v>
      </c>
    </row>
    <row r="17" spans="1:9" ht="39.75" customHeight="1">
      <c r="A17" s="5" t="s">
        <v>27</v>
      </c>
      <c r="B17" s="32" t="s">
        <v>6</v>
      </c>
      <c r="C17" s="33"/>
      <c r="D17" s="34"/>
      <c r="E17" s="18">
        <v>87424.8</v>
      </c>
      <c r="F17" s="6">
        <f>F19+F22+F23+F18</f>
        <v>86931</v>
      </c>
      <c r="G17" s="6">
        <f>G19+G22+G23+G18</f>
        <v>83552.8</v>
      </c>
      <c r="H17" s="25">
        <f t="shared" si="1"/>
        <v>0.9611392943829015</v>
      </c>
      <c r="I17" s="17">
        <f>G17*100/G39</f>
        <v>3.8274071740568125</v>
      </c>
    </row>
    <row r="18" spans="1:9" ht="41.25" customHeight="1">
      <c r="A18" s="7" t="s">
        <v>45</v>
      </c>
      <c r="B18" s="38" t="s">
        <v>46</v>
      </c>
      <c r="C18" s="39"/>
      <c r="D18" s="40"/>
      <c r="E18" s="22">
        <v>143.9</v>
      </c>
      <c r="F18" s="9">
        <v>50</v>
      </c>
      <c r="G18" s="10">
        <v>10</v>
      </c>
      <c r="H18" s="26">
        <f t="shared" si="1"/>
        <v>0.2</v>
      </c>
      <c r="I18" s="17"/>
    </row>
    <row r="19" spans="1:9" ht="39.75" customHeight="1">
      <c r="A19" s="7" t="s">
        <v>28</v>
      </c>
      <c r="B19" s="38" t="s">
        <v>64</v>
      </c>
      <c r="C19" s="39"/>
      <c r="D19" s="40"/>
      <c r="E19" s="22">
        <v>87007.7</v>
      </c>
      <c r="F19" s="31">
        <v>86639</v>
      </c>
      <c r="G19" s="9">
        <v>83315</v>
      </c>
      <c r="H19" s="26">
        <f t="shared" si="1"/>
        <v>0.9616339062085204</v>
      </c>
      <c r="I19" s="17"/>
    </row>
    <row r="20" spans="1:9" ht="21.75" customHeight="1">
      <c r="A20" s="7"/>
      <c r="B20" s="38" t="s">
        <v>65</v>
      </c>
      <c r="C20" s="39"/>
      <c r="D20" s="40"/>
      <c r="E20" s="22"/>
      <c r="F20" s="31">
        <v>80639</v>
      </c>
      <c r="G20" s="9">
        <v>79815</v>
      </c>
      <c r="H20" s="26">
        <f t="shared" si="1"/>
        <v>0.9897816193157157</v>
      </c>
      <c r="I20" s="17"/>
    </row>
    <row r="21" spans="1:9" ht="22.5" customHeight="1">
      <c r="A21" s="7"/>
      <c r="B21" s="38" t="s">
        <v>66</v>
      </c>
      <c r="C21" s="39"/>
      <c r="D21" s="40"/>
      <c r="E21" s="22"/>
      <c r="F21" s="31">
        <v>6000</v>
      </c>
      <c r="G21" s="9">
        <v>3500</v>
      </c>
      <c r="H21" s="26">
        <f t="shared" si="1"/>
        <v>0.5833333333333334</v>
      </c>
      <c r="I21" s="17"/>
    </row>
    <row r="22" spans="1:9" ht="27.75" customHeight="1">
      <c r="A22" s="7" t="s">
        <v>12</v>
      </c>
      <c r="B22" s="38" t="s">
        <v>13</v>
      </c>
      <c r="C22" s="39"/>
      <c r="D22" s="40"/>
      <c r="E22" s="22">
        <v>88.2</v>
      </c>
      <c r="F22" s="9">
        <v>64</v>
      </c>
      <c r="G22" s="9">
        <v>127.8</v>
      </c>
      <c r="H22" s="26">
        <f t="shared" si="1"/>
        <v>1.996875</v>
      </c>
      <c r="I22" s="17"/>
    </row>
    <row r="23" spans="1:9" ht="21" customHeight="1">
      <c r="A23" s="7" t="s">
        <v>34</v>
      </c>
      <c r="B23" s="38" t="s">
        <v>42</v>
      </c>
      <c r="C23" s="39"/>
      <c r="D23" s="40"/>
      <c r="E23" s="22">
        <v>185</v>
      </c>
      <c r="F23" s="9">
        <v>178</v>
      </c>
      <c r="G23" s="9">
        <v>100</v>
      </c>
      <c r="H23" s="26">
        <f t="shared" si="1"/>
        <v>0.5617977528089888</v>
      </c>
      <c r="I23" s="17"/>
    </row>
    <row r="24" spans="1:9" ht="25.5" customHeight="1">
      <c r="A24" s="5" t="s">
        <v>17</v>
      </c>
      <c r="B24" s="32" t="s">
        <v>22</v>
      </c>
      <c r="C24" s="33"/>
      <c r="D24" s="34"/>
      <c r="E24" s="18">
        <v>4901</v>
      </c>
      <c r="F24" s="6">
        <f>F25</f>
        <v>5900</v>
      </c>
      <c r="G24" s="6">
        <f>G25</f>
        <v>6189.1</v>
      </c>
      <c r="H24" s="25">
        <f t="shared" si="1"/>
        <v>1.0490000000000002</v>
      </c>
      <c r="I24" s="17"/>
    </row>
    <row r="25" spans="1:9" ht="25.5" customHeight="1">
      <c r="A25" s="7" t="s">
        <v>48</v>
      </c>
      <c r="B25" s="38" t="s">
        <v>21</v>
      </c>
      <c r="C25" s="39"/>
      <c r="D25" s="40"/>
      <c r="E25" s="22">
        <v>4901</v>
      </c>
      <c r="F25" s="9">
        <v>5900</v>
      </c>
      <c r="G25" s="9">
        <v>6189.1</v>
      </c>
      <c r="H25" s="26">
        <f t="shared" si="1"/>
        <v>1.0490000000000002</v>
      </c>
      <c r="I25" s="17"/>
    </row>
    <row r="26" spans="1:9" ht="31.5" customHeight="1">
      <c r="A26" s="11" t="s">
        <v>23</v>
      </c>
      <c r="B26" s="32" t="s">
        <v>24</v>
      </c>
      <c r="C26" s="33"/>
      <c r="D26" s="34"/>
      <c r="E26" s="18">
        <v>32011.5</v>
      </c>
      <c r="F26" s="6">
        <v>31589.7</v>
      </c>
      <c r="G26" s="12">
        <v>30894.1</v>
      </c>
      <c r="H26" s="25">
        <f t="shared" si="1"/>
        <v>0.9779801644206814</v>
      </c>
      <c r="I26" s="17">
        <f>G26*100/G39</f>
        <v>1.4152045170961185</v>
      </c>
    </row>
    <row r="27" spans="1:9" ht="31.5" customHeight="1">
      <c r="A27" s="11" t="s">
        <v>31</v>
      </c>
      <c r="B27" s="32" t="s">
        <v>32</v>
      </c>
      <c r="C27" s="33"/>
      <c r="D27" s="34"/>
      <c r="E27" s="18">
        <v>59619.4</v>
      </c>
      <c r="F27" s="6">
        <f>F29+F28</f>
        <v>68730</v>
      </c>
      <c r="G27" s="6">
        <f>G28+G29</f>
        <v>63715</v>
      </c>
      <c r="H27" s="25">
        <f t="shared" si="1"/>
        <v>0.9270333187836461</v>
      </c>
      <c r="I27" s="17">
        <f>G27*100/G39</f>
        <v>2.9186723616088246</v>
      </c>
    </row>
    <row r="28" spans="1:9" ht="41.25" customHeight="1">
      <c r="A28" s="13" t="s">
        <v>33</v>
      </c>
      <c r="B28" s="38" t="s">
        <v>40</v>
      </c>
      <c r="C28" s="39"/>
      <c r="D28" s="40"/>
      <c r="E28" s="22">
        <v>2250</v>
      </c>
      <c r="F28" s="9">
        <v>5730</v>
      </c>
      <c r="G28" s="9">
        <v>3575</v>
      </c>
      <c r="H28" s="26">
        <f t="shared" si="1"/>
        <v>0.6239092495636999</v>
      </c>
      <c r="I28" s="17"/>
    </row>
    <row r="29" spans="1:9" ht="42" customHeight="1">
      <c r="A29" s="13" t="s">
        <v>36</v>
      </c>
      <c r="B29" s="38" t="s">
        <v>35</v>
      </c>
      <c r="C29" s="39"/>
      <c r="D29" s="40"/>
      <c r="E29" s="22">
        <v>57369.4</v>
      </c>
      <c r="F29" s="9">
        <v>63000</v>
      </c>
      <c r="G29" s="9">
        <v>60140</v>
      </c>
      <c r="H29" s="26">
        <f t="shared" si="1"/>
        <v>0.9546031746031746</v>
      </c>
      <c r="I29" s="27"/>
    </row>
    <row r="30" spans="1:9" ht="18" customHeight="1">
      <c r="A30" s="5" t="s">
        <v>20</v>
      </c>
      <c r="B30" s="32" t="s">
        <v>7</v>
      </c>
      <c r="C30" s="33"/>
      <c r="D30" s="34"/>
      <c r="E30" s="6">
        <v>10334</v>
      </c>
      <c r="F30" s="6">
        <v>10334</v>
      </c>
      <c r="G30" s="6">
        <v>10334</v>
      </c>
      <c r="H30" s="26">
        <f t="shared" si="1"/>
        <v>1</v>
      </c>
      <c r="I30" s="8"/>
    </row>
    <row r="31" spans="1:9" ht="18" customHeight="1">
      <c r="A31" s="5" t="s">
        <v>39</v>
      </c>
      <c r="B31" s="32" t="s">
        <v>41</v>
      </c>
      <c r="C31" s="33"/>
      <c r="D31" s="34"/>
      <c r="E31" s="18">
        <v>25</v>
      </c>
      <c r="F31" s="6">
        <v>364</v>
      </c>
      <c r="G31" s="12">
        <v>22</v>
      </c>
      <c r="H31" s="26">
        <f t="shared" si="1"/>
        <v>0.06043956043956044</v>
      </c>
      <c r="I31" s="17"/>
    </row>
    <row r="32" spans="1:9" ht="18" customHeight="1">
      <c r="A32" s="5" t="s">
        <v>8</v>
      </c>
      <c r="B32" s="32" t="s">
        <v>11</v>
      </c>
      <c r="C32" s="33"/>
      <c r="D32" s="34"/>
      <c r="E32" s="18">
        <v>1750728.7</v>
      </c>
      <c r="F32" s="6">
        <f>F33+F34+F35+F36+F38</f>
        <v>1461678.4</v>
      </c>
      <c r="G32" s="6">
        <f>G33+G34+G35+G36+G38</f>
        <v>1408639.4</v>
      </c>
      <c r="H32" s="25">
        <f t="shared" si="1"/>
        <v>0.9637136322189614</v>
      </c>
      <c r="I32" s="17">
        <f>G32*100/G39</f>
        <v>64.5272994468059</v>
      </c>
    </row>
    <row r="33" spans="1:9" ht="21" customHeight="1">
      <c r="A33" s="5"/>
      <c r="B33" s="32" t="s">
        <v>67</v>
      </c>
      <c r="C33" s="33"/>
      <c r="D33" s="34"/>
      <c r="E33" s="18">
        <v>130739.3</v>
      </c>
      <c r="F33" s="6">
        <v>83758.5</v>
      </c>
      <c r="G33" s="6">
        <v>187943.2</v>
      </c>
      <c r="H33" s="26">
        <f t="shared" si="1"/>
        <v>2.2438701743703624</v>
      </c>
      <c r="I33" s="17">
        <f>G33*100/G39</f>
        <v>8.609348244405863</v>
      </c>
    </row>
    <row r="34" spans="1:9" ht="26.25" customHeight="1">
      <c r="A34" s="5"/>
      <c r="B34" s="32" t="s">
        <v>10</v>
      </c>
      <c r="C34" s="33"/>
      <c r="D34" s="34"/>
      <c r="E34" s="18"/>
      <c r="F34" s="6">
        <v>1121101.5</v>
      </c>
      <c r="G34" s="6">
        <v>1210707.7</v>
      </c>
      <c r="H34" s="26">
        <f t="shared" si="1"/>
        <v>1.079926929006874</v>
      </c>
      <c r="I34" s="17">
        <f>G34*100/G39</f>
        <v>55.4603955422897</v>
      </c>
    </row>
    <row r="35" spans="1:9" ht="26.25" customHeight="1">
      <c r="A35" s="5"/>
      <c r="B35" s="32" t="s">
        <v>19</v>
      </c>
      <c r="C35" s="33"/>
      <c r="D35" s="34"/>
      <c r="E35" s="18"/>
      <c r="F35" s="6">
        <v>157328.7</v>
      </c>
      <c r="G35" s="6">
        <v>0</v>
      </c>
      <c r="H35" s="26">
        <f t="shared" si="1"/>
        <v>0</v>
      </c>
      <c r="I35" s="17"/>
    </row>
    <row r="36" spans="1:9" ht="26.25" customHeight="1">
      <c r="A36" s="5"/>
      <c r="B36" s="32" t="s">
        <v>52</v>
      </c>
      <c r="C36" s="33"/>
      <c r="D36" s="34"/>
      <c r="E36" s="18"/>
      <c r="F36" s="6">
        <v>94989</v>
      </c>
      <c r="G36" s="6">
        <f>G37</f>
        <v>9988.5</v>
      </c>
      <c r="H36" s="26">
        <f t="shared" si="1"/>
        <v>0.10515428102201307</v>
      </c>
      <c r="I36" s="17"/>
    </row>
    <row r="37" spans="1:9" ht="39.75" customHeight="1">
      <c r="A37" s="5"/>
      <c r="B37" s="38" t="s">
        <v>51</v>
      </c>
      <c r="C37" s="39"/>
      <c r="D37" s="40"/>
      <c r="E37" s="22"/>
      <c r="F37" s="9">
        <v>9620.1</v>
      </c>
      <c r="G37" s="16">
        <v>9988.5</v>
      </c>
      <c r="H37" s="26">
        <f t="shared" si="1"/>
        <v>1.038294820220164</v>
      </c>
      <c r="I37" s="17"/>
    </row>
    <row r="38" spans="1:9" ht="18.75" customHeight="1">
      <c r="A38" s="5"/>
      <c r="B38" s="32" t="s">
        <v>63</v>
      </c>
      <c r="C38" s="33"/>
      <c r="D38" s="34"/>
      <c r="E38" s="22"/>
      <c r="F38" s="6">
        <v>4500.7</v>
      </c>
      <c r="G38" s="16">
        <v>0</v>
      </c>
      <c r="H38" s="26">
        <f t="shared" si="1"/>
        <v>0</v>
      </c>
      <c r="I38" s="17"/>
    </row>
    <row r="39" spans="1:9" ht="15">
      <c r="A39" s="7"/>
      <c r="B39" s="35" t="s">
        <v>38</v>
      </c>
      <c r="C39" s="36"/>
      <c r="D39" s="37"/>
      <c r="E39" s="23" t="e">
        <f>E32+E4</f>
        <v>#REF!</v>
      </c>
      <c r="F39" s="14">
        <f>F32+F4</f>
        <v>2235402.0999999996</v>
      </c>
      <c r="G39" s="14">
        <f>G32+G4</f>
        <v>2183013.0999999996</v>
      </c>
      <c r="H39" s="25">
        <f t="shared" si="1"/>
        <v>0.9765639479358098</v>
      </c>
      <c r="I39" s="17"/>
    </row>
    <row r="41" spans="1:8" ht="12.75">
      <c r="A41" s="15"/>
      <c r="B41" s="15"/>
      <c r="C41" s="15"/>
      <c r="D41" s="15"/>
      <c r="E41" s="15"/>
      <c r="F41" s="15"/>
      <c r="G41" s="15"/>
      <c r="H41" s="15"/>
    </row>
    <row r="42" spans="1:8" ht="12.75">
      <c r="A42" s="15"/>
      <c r="B42" s="15"/>
      <c r="C42" s="15"/>
      <c r="D42" s="15"/>
      <c r="E42" s="15"/>
      <c r="F42" s="15"/>
      <c r="G42" s="15"/>
      <c r="H42" s="15"/>
    </row>
    <row r="43" spans="1:8" ht="12.75">
      <c r="A43" s="15"/>
      <c r="B43" s="15"/>
      <c r="C43" s="15"/>
      <c r="D43" s="15"/>
      <c r="E43" s="15"/>
      <c r="F43" s="15"/>
      <c r="G43" s="15"/>
      <c r="H43" s="15"/>
    </row>
  </sheetData>
  <sheetProtection/>
  <mergeCells count="37">
    <mergeCell ref="B30:D30"/>
    <mergeCell ref="A1:H2"/>
    <mergeCell ref="B3:D3"/>
    <mergeCell ref="B4:D4"/>
    <mergeCell ref="B5:D5"/>
    <mergeCell ref="B6:D6"/>
    <mergeCell ref="B8:D8"/>
    <mergeCell ref="B9:D9"/>
    <mergeCell ref="B15:D15"/>
    <mergeCell ref="B13:D13"/>
    <mergeCell ref="B14:D14"/>
    <mergeCell ref="B10:D10"/>
    <mergeCell ref="B29:D29"/>
    <mergeCell ref="B23:D23"/>
    <mergeCell ref="B12:D12"/>
    <mergeCell ref="B11:D11"/>
    <mergeCell ref="B20:D20"/>
    <mergeCell ref="B21:D21"/>
    <mergeCell ref="B28:D28"/>
    <mergeCell ref="B16:D16"/>
    <mergeCell ref="B17:D17"/>
    <mergeCell ref="B19:D19"/>
    <mergeCell ref="B27:D27"/>
    <mergeCell ref="B18:D18"/>
    <mergeCell ref="B22:D22"/>
    <mergeCell ref="B24:D24"/>
    <mergeCell ref="B25:D25"/>
    <mergeCell ref="B26:D26"/>
    <mergeCell ref="B31:D31"/>
    <mergeCell ref="B39:D39"/>
    <mergeCell ref="B35:D35"/>
    <mergeCell ref="B36:D36"/>
    <mergeCell ref="B37:D37"/>
    <mergeCell ref="B32:D32"/>
    <mergeCell ref="B33:D33"/>
    <mergeCell ref="B34:D34"/>
    <mergeCell ref="B38:D38"/>
  </mergeCells>
  <printOptions horizontalCentered="1"/>
  <pageMargins left="1.1023622047244095" right="0.9055118110236221" top="0.7874015748031497" bottom="0.7874015748031497" header="0.3937007874015748" footer="0.31496062992125984"/>
  <pageSetup fitToHeight="1" fitToWidth="1"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2014-11-14T06:40:41Z</cp:lastPrinted>
  <dcterms:created xsi:type="dcterms:W3CDTF">2005-10-13T11:49:31Z</dcterms:created>
  <dcterms:modified xsi:type="dcterms:W3CDTF">2014-11-14T06:40:41Z</dcterms:modified>
  <cp:category/>
  <cp:version/>
  <cp:contentType/>
  <cp:contentStatus/>
</cp:coreProperties>
</file>