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40" windowWidth="14940" windowHeight="910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Бюджет!$J$487</definedName>
    <definedName name="SIGN" localSheetId="0">Бюджет!$A$14:$H$14</definedName>
  </definedNames>
  <calcPr calcId="145621"/>
</workbook>
</file>

<file path=xl/calcChain.xml><?xml version="1.0" encoding="utf-8"?>
<calcChain xmlns="http://schemas.openxmlformats.org/spreadsheetml/2006/main">
  <c r="E470" i="1"/>
  <c r="D470"/>
  <c r="C470"/>
  <c r="C454"/>
  <c r="E453"/>
  <c r="D453"/>
  <c r="D454" s="1"/>
  <c r="E454" s="1"/>
  <c r="C453"/>
  <c r="E447"/>
  <c r="D447"/>
  <c r="C447"/>
  <c r="D440"/>
  <c r="C440"/>
  <c r="E440" s="1"/>
  <c r="D433"/>
  <c r="E433" s="1"/>
  <c r="C433"/>
  <c r="E426"/>
  <c r="D426"/>
  <c r="C426"/>
  <c r="C415"/>
  <c r="E414"/>
  <c r="D414"/>
  <c r="D415" s="1"/>
  <c r="E415" s="1"/>
  <c r="C414"/>
  <c r="D367"/>
  <c r="D368" s="1"/>
  <c r="C367"/>
  <c r="E367" s="1"/>
  <c r="D344"/>
  <c r="D345" s="1"/>
  <c r="C344"/>
  <c r="C345" s="1"/>
  <c r="E324"/>
  <c r="D324"/>
  <c r="C324"/>
  <c r="C310"/>
  <c r="E309"/>
  <c r="D309"/>
  <c r="D310" s="1"/>
  <c r="E310" s="1"/>
  <c r="C309"/>
  <c r="D300"/>
  <c r="E300" s="1"/>
  <c r="C300"/>
  <c r="D291"/>
  <c r="E291" s="1"/>
  <c r="C291"/>
  <c r="D278"/>
  <c r="D279" s="1"/>
  <c r="C278"/>
  <c r="E278" s="1"/>
  <c r="C279"/>
  <c r="C266"/>
  <c r="D265"/>
  <c r="D266" s="1"/>
  <c r="E266" s="1"/>
  <c r="C265"/>
  <c r="C253"/>
  <c r="D254"/>
  <c r="C254"/>
  <c r="E253"/>
  <c r="D253"/>
  <c r="C232"/>
  <c r="D231"/>
  <c r="D232" s="1"/>
  <c r="E232" s="1"/>
  <c r="C231"/>
  <c r="D209"/>
  <c r="D210" s="1"/>
  <c r="C209"/>
  <c r="C210" s="1"/>
  <c r="C189"/>
  <c r="C190"/>
  <c r="D189"/>
  <c r="E189"/>
  <c r="E188"/>
  <c r="D188"/>
  <c r="D190" s="1"/>
  <c r="C188"/>
  <c r="D176"/>
  <c r="D177" s="1"/>
  <c r="C176"/>
  <c r="C177"/>
  <c r="D167"/>
  <c r="E167" s="1"/>
  <c r="D166"/>
  <c r="E166" s="1"/>
  <c r="C166"/>
  <c r="C167" s="1"/>
  <c r="C153"/>
  <c r="D152"/>
  <c r="D153" s="1"/>
  <c r="E153" s="1"/>
  <c r="C152"/>
  <c r="D145"/>
  <c r="D146" s="1"/>
  <c r="C145"/>
  <c r="C146" s="1"/>
  <c r="C130"/>
  <c r="D129"/>
  <c r="D130" s="1"/>
  <c r="E130" s="1"/>
  <c r="C129"/>
  <c r="D115"/>
  <c r="E115" s="1"/>
  <c r="C115"/>
  <c r="D114"/>
  <c r="E114" s="1"/>
  <c r="C114"/>
  <c r="D100"/>
  <c r="E100" s="1"/>
  <c r="C100"/>
  <c r="D99"/>
  <c r="E99" s="1"/>
  <c r="C99"/>
  <c r="C84"/>
  <c r="E83"/>
  <c r="E84" s="1"/>
  <c r="D83"/>
  <c r="D84" s="1"/>
  <c r="C83"/>
  <c r="D67"/>
  <c r="E67" s="1"/>
  <c r="D66"/>
  <c r="E66" s="1"/>
  <c r="C66"/>
  <c r="C67" s="1"/>
  <c r="E55"/>
  <c r="D55"/>
  <c r="C55"/>
  <c r="D10"/>
  <c r="C10"/>
  <c r="C11" s="1"/>
  <c r="D33"/>
  <c r="D34" s="1"/>
  <c r="C33"/>
  <c r="C34" s="1"/>
  <c r="D11"/>
  <c r="E7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5"/>
  <c r="E36"/>
  <c r="E37"/>
  <c r="E38"/>
  <c r="E39"/>
  <c r="E40"/>
  <c r="E41"/>
  <c r="E42"/>
  <c r="E43"/>
  <c r="E44"/>
  <c r="E45"/>
  <c r="E46"/>
  <c r="E47"/>
  <c r="E48"/>
  <c r="E49"/>
  <c r="E50"/>
  <c r="E51"/>
  <c r="E56"/>
  <c r="E57"/>
  <c r="E58"/>
  <c r="E59"/>
  <c r="E60"/>
  <c r="E61"/>
  <c r="E62"/>
  <c r="E63"/>
  <c r="E68"/>
  <c r="E69"/>
  <c r="E70"/>
  <c r="E71"/>
  <c r="E72"/>
  <c r="E73"/>
  <c r="E74"/>
  <c r="E75"/>
  <c r="E76"/>
  <c r="E77"/>
  <c r="E78"/>
  <c r="E79"/>
  <c r="E80"/>
  <c r="E85"/>
  <c r="E86"/>
  <c r="E87"/>
  <c r="E88"/>
  <c r="E89"/>
  <c r="E90"/>
  <c r="E91"/>
  <c r="E92"/>
  <c r="E93"/>
  <c r="E94"/>
  <c r="E95"/>
  <c r="E96"/>
  <c r="E101"/>
  <c r="E102"/>
  <c r="E103"/>
  <c r="E104"/>
  <c r="E105"/>
  <c r="E106"/>
  <c r="E107"/>
  <c r="E108"/>
  <c r="E109"/>
  <c r="E110"/>
  <c r="E111"/>
  <c r="E116"/>
  <c r="E117"/>
  <c r="E118"/>
  <c r="E119"/>
  <c r="E120"/>
  <c r="E121"/>
  <c r="E122"/>
  <c r="E123"/>
  <c r="E124"/>
  <c r="E125"/>
  <c r="E126"/>
  <c r="E131"/>
  <c r="E132"/>
  <c r="E133"/>
  <c r="E134"/>
  <c r="E135"/>
  <c r="E136"/>
  <c r="E137"/>
  <c r="E138"/>
  <c r="E139"/>
  <c r="E140"/>
  <c r="E142"/>
  <c r="E147"/>
  <c r="E148"/>
  <c r="E149"/>
  <c r="E154"/>
  <c r="E155"/>
  <c r="E156"/>
  <c r="E157"/>
  <c r="E158"/>
  <c r="E159"/>
  <c r="E160"/>
  <c r="E161"/>
  <c r="E162"/>
  <c r="E169"/>
  <c r="E171"/>
  <c r="E172"/>
  <c r="E178"/>
  <c r="E179"/>
  <c r="E182"/>
  <c r="E183"/>
  <c r="E184"/>
  <c r="E185"/>
  <c r="E186"/>
  <c r="E191"/>
  <c r="E192"/>
  <c r="E193"/>
  <c r="E194"/>
  <c r="E195"/>
  <c r="E196"/>
  <c r="E197"/>
  <c r="E198"/>
  <c r="E199"/>
  <c r="E200"/>
  <c r="E201"/>
  <c r="E202"/>
  <c r="E203"/>
  <c r="E204"/>
  <c r="E205"/>
  <c r="E206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5"/>
  <c r="E256"/>
  <c r="E257"/>
  <c r="E258"/>
  <c r="E259"/>
  <c r="E260"/>
  <c r="E261"/>
  <c r="E262"/>
  <c r="E267"/>
  <c r="E268"/>
  <c r="E269"/>
  <c r="E270"/>
  <c r="E271"/>
  <c r="E272"/>
  <c r="E273"/>
  <c r="E274"/>
  <c r="E275"/>
  <c r="E280"/>
  <c r="E281"/>
  <c r="E282"/>
  <c r="E283"/>
  <c r="E284"/>
  <c r="E285"/>
  <c r="E286"/>
  <c r="E287"/>
  <c r="E292"/>
  <c r="E293"/>
  <c r="E294"/>
  <c r="E295"/>
  <c r="E296"/>
  <c r="E301"/>
  <c r="E302"/>
  <c r="E303"/>
  <c r="E304"/>
  <c r="E305"/>
  <c r="E306"/>
  <c r="E311"/>
  <c r="E312"/>
  <c r="E313"/>
  <c r="E314"/>
  <c r="E315"/>
  <c r="E316"/>
  <c r="E317"/>
  <c r="E318"/>
  <c r="E319"/>
  <c r="E320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6"/>
  <c r="E417"/>
  <c r="E418"/>
  <c r="E419"/>
  <c r="E420"/>
  <c r="E421"/>
  <c r="E422"/>
  <c r="E427"/>
  <c r="E428"/>
  <c r="E429"/>
  <c r="E434"/>
  <c r="E435"/>
  <c r="E436"/>
  <c r="E441"/>
  <c r="E442"/>
  <c r="E443"/>
  <c r="E448"/>
  <c r="E449"/>
  <c r="E450"/>
  <c r="E455"/>
  <c r="E456"/>
  <c r="E457"/>
  <c r="E458"/>
  <c r="E459"/>
  <c r="E460"/>
  <c r="E461"/>
  <c r="E462"/>
  <c r="E463"/>
  <c r="E464"/>
  <c r="E465"/>
  <c r="E466"/>
  <c r="E471"/>
  <c r="E472"/>
  <c r="E473"/>
  <c r="E474"/>
  <c r="E475"/>
  <c r="E476"/>
  <c r="E477"/>
  <c r="E478"/>
  <c r="E479"/>
  <c r="E480"/>
  <c r="E481"/>
  <c r="E482"/>
  <c r="E6"/>
  <c r="C181"/>
  <c r="C180" s="1"/>
  <c r="C173" s="1"/>
  <c r="D181"/>
  <c r="D180" s="1"/>
  <c r="D173" s="1"/>
  <c r="D141" s="1"/>
  <c r="D483" s="1"/>
  <c r="C168"/>
  <c r="C163" s="1"/>
  <c r="E163" s="1"/>
  <c r="C170"/>
  <c r="E170" s="1"/>
  <c r="C368" l="1"/>
  <c r="E368" s="1"/>
  <c r="E345"/>
  <c r="E344"/>
  <c r="E279"/>
  <c r="E265"/>
  <c r="E254"/>
  <c r="E231"/>
  <c r="E210"/>
  <c r="E209"/>
  <c r="E176"/>
  <c r="E177"/>
  <c r="E152"/>
  <c r="E145"/>
  <c r="E129"/>
  <c r="E11"/>
  <c r="E34"/>
  <c r="E33"/>
  <c r="E10"/>
  <c r="E168"/>
  <c r="E180"/>
  <c r="E181"/>
  <c r="E173"/>
  <c r="C141"/>
  <c r="E141" l="1"/>
  <c r="C483"/>
  <c r="E483" s="1"/>
</calcChain>
</file>

<file path=xl/sharedStrings.xml><?xml version="1.0" encoding="utf-8"?>
<sst xmlns="http://schemas.openxmlformats.org/spreadsheetml/2006/main" count="838" uniqueCount="669">
  <si>
    <t>КЦСР</t>
  </si>
  <si>
    <t>Итого</t>
  </si>
  <si>
    <t>5200000000</t>
  </si>
  <si>
    <t>Муниципальная программа "Развитие образования Кировского муниципального района Ленинградской области"</t>
  </si>
  <si>
    <t>5210000000</t>
  </si>
  <si>
    <t>Подпрограмма "Развитие дошкольного образования детей Кировского муниципального района Ленинградской области"</t>
  </si>
  <si>
    <t>5210100000</t>
  </si>
  <si>
    <t>Основное мероприятие "Реализация образовательных программ дошкольного образования"</t>
  </si>
  <si>
    <t>5210100240</t>
  </si>
  <si>
    <t>Расходы на обеспечение деятельности муниципальных казенных учреждений</t>
  </si>
  <si>
    <t>5210100250</t>
  </si>
  <si>
    <t>Предоставление муниципальным бюджетным и автономным учреждениям субсидий</t>
  </si>
  <si>
    <t>5210106140</t>
  </si>
  <si>
    <t>Субсидии частным образовательным организациям на возмещение затрат, связанных с предоставлением услуги дошкольного образования в части содержания ребенка (присмотра и ухода)</t>
  </si>
  <si>
    <t>5210200000</t>
  </si>
  <si>
    <t>Основное мероприятие "Развитие инфраструктуры дошкольного образования"</t>
  </si>
  <si>
    <t>5210211770</t>
  </si>
  <si>
    <t>Оснащение оборудованием детских дошкольных организаций</t>
  </si>
  <si>
    <t>5210211810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</si>
  <si>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</si>
  <si>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5210270494</t>
  </si>
  <si>
    <t>Укрепление материально-технической базы организаций дошкольного образования (Оснащение дополнительно создаваемых мест для детей дошкольного возраста в результате развития вариативных форм дошкольного образования)</t>
  </si>
  <si>
    <t>5210280600</t>
  </si>
  <si>
    <t>Организация реконструкции детского сада на 55 мест г.Шлиссельбург, Кировский район</t>
  </si>
  <si>
    <t>52102S0471</t>
  </si>
  <si>
    <t>Строительство, реконструкция и приобретение объектов для организации дошкольного образования (организация реконструкции детского сада на 55 мест г.Шлиссельбург)</t>
  </si>
  <si>
    <t>52102S0494</t>
  </si>
  <si>
    <t>5210300000</t>
  </si>
  <si>
    <t>Основное мероприятие "Содействие развитию дошкольного образования"</t>
  </si>
  <si>
    <t>5210311800</t>
  </si>
  <si>
    <t>Обновление содержания дошкольного образования</t>
  </si>
  <si>
    <t>5210370493</t>
  </si>
  <si>
    <t>Укрепление материально-технической базы организаций дошкольного образования (оснащение современным игровым и развивающим оборудованием групповых помещений для детей дошкольного возраста, спортивных и музыкальных залов в организациях, реализующих основную общеобразовательную программу дошкольного образования и (или) присмотр и уход за детьми дошкольного возраста)</t>
  </si>
  <si>
    <t>52103S0493</t>
  </si>
  <si>
    <t>5210400000</t>
  </si>
  <si>
    <t>Основное мероприятие "Оказание мер социальной поддержки семьям, имеющим детей"</t>
  </si>
  <si>
    <t>5210471360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</si>
  <si>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</si>
  <si>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>5220000000</t>
  </si>
  <si>
    <t>Подпрограмма "Развитие начального общего, основного общего и среднего общего образования детей Кировского муниципального района Ленинградской области"</t>
  </si>
  <si>
    <t>5220100000</t>
  </si>
  <si>
    <t>Основное мероприятие "Реализация образовательных программ общего образования"</t>
  </si>
  <si>
    <t>5220100240</t>
  </si>
  <si>
    <t>5220100250</t>
  </si>
  <si>
    <t>5220111950</t>
  </si>
  <si>
    <t>Организация групп продленного дня в образовательных организациях</t>
  </si>
  <si>
    <t>5220200000</t>
  </si>
  <si>
    <t>Основное мероприятие "Развитие инфраструктуры общего образования"</t>
  </si>
  <si>
    <t>5220211870</t>
  </si>
  <si>
    <t>Оснащение учебно-лабораторным оборудованием организаций, работающих по ФГОС</t>
  </si>
  <si>
    <t>5220270515</t>
  </si>
  <si>
    <t>Укрепление материально-технической базы организаций общего образования (приобретение современного компьютерного, учебно-лабораторного оборудования, пособий, материалов и предметов учебного инвентаря для общеобразовательных организаций, внедряющих ФГОС начального общего, основного общего, среднего общего образования)</t>
  </si>
  <si>
    <t>5220274302</t>
  </si>
  <si>
    <t>Реновация организаций общего образования (МКОУ "Молодцовская школа")</t>
  </si>
  <si>
    <t>5220274450</t>
  </si>
  <si>
    <t>Строительство, реконструкция, приобретение и пристрой объектов для организации общего образования</t>
  </si>
  <si>
    <t>52202S0515</t>
  </si>
  <si>
    <t>52202S4302</t>
  </si>
  <si>
    <t>52202S4450</t>
  </si>
  <si>
    <t>5220300000</t>
  </si>
  <si>
    <t>Основное мероприятие "Содействие развитию общего образования"</t>
  </si>
  <si>
    <t>5220311830</t>
  </si>
  <si>
    <t>Обновление содержания общего образования и развитие сети общеобразовательных учреждений</t>
  </si>
  <si>
    <t>5220311840</t>
  </si>
  <si>
    <t>Развитие воспитательного потенциала системы общего образования</t>
  </si>
  <si>
    <t>5220311880</t>
  </si>
  <si>
    <t>Государственная регламентация деятельности образовательных организаций</t>
  </si>
  <si>
    <t>5230000000</t>
  </si>
  <si>
    <t>Подпрограмма "Развитие воспитательного пространства Кировского муниципального района Ленинградской области"</t>
  </si>
  <si>
    <t>5230100000</t>
  </si>
  <si>
    <t>Основное мероприятие "Реализация программ дополнительного образования детей"</t>
  </si>
  <si>
    <t>5230100240</t>
  </si>
  <si>
    <t>5230100250</t>
  </si>
  <si>
    <t>5230200000</t>
  </si>
  <si>
    <t>Основное мероприятие "Содействие развитию дополнительного образования"</t>
  </si>
  <si>
    <t>5230211860</t>
  </si>
  <si>
    <t>Развитие системы образования</t>
  </si>
  <si>
    <t>5230300000</t>
  </si>
  <si>
    <t>Основное мероприятие "Поддержка талантливой молодежи"</t>
  </si>
  <si>
    <t>5230311890</t>
  </si>
  <si>
    <t>Поддержка талантливой молодежи</t>
  </si>
  <si>
    <t>5240000000</t>
  </si>
  <si>
    <t>Подпрограмма "Кадровое обеспечение системы образования Кировского муниципального района Ленинградской области"</t>
  </si>
  <si>
    <t>5240100000</t>
  </si>
  <si>
    <t>Основное мероприятие "Реализация образовательных программ дошкольного и общего образования"</t>
  </si>
  <si>
    <t>5240171350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</si>
  <si>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</si>
  <si>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5240171530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</si>
  <si>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</si>
  <si>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5240200000</t>
  </si>
  <si>
    <t>Основное мероприятие "Содействие развитию кадрового потенциала"</t>
  </si>
  <si>
    <t>5240211900</t>
  </si>
  <si>
    <t>Развитие кадрового потенциала системы дошкольного, общего и дополнительного образования</t>
  </si>
  <si>
    <t>5240211920</t>
  </si>
  <si>
    <t>Развитие кадровых ресурсов</t>
  </si>
  <si>
    <t>5240211930</t>
  </si>
  <si>
    <t>Проведение аттестации рабочих мест</t>
  </si>
  <si>
    <t>5240211940</t>
  </si>
  <si>
    <t>Проведение периодического медицинского осмотра работников образовательных учреждений</t>
  </si>
  <si>
    <t>5240270840</t>
  </si>
  <si>
    <t>52402S0840</t>
  </si>
  <si>
    <t>5240300000</t>
  </si>
  <si>
    <t>Основное мероприятие "Поощрение лучших педагогических работников"</t>
  </si>
  <si>
    <t>5240311910</t>
  </si>
  <si>
    <t>Поощрение педагогических работников района</t>
  </si>
  <si>
    <t>5250000000</t>
  </si>
  <si>
    <t>Подпрограмма "Информатизация системы образования Кировского муниципального района Ленинградской области"</t>
  </si>
  <si>
    <t>5250100000</t>
  </si>
  <si>
    <t>Основное мероприятие "Создание современной информационно-образовательной среды образовательных организаций"</t>
  </si>
  <si>
    <t>5250112151</t>
  </si>
  <si>
    <t>Организация электронного и дистанционного обучения детей – инвалидов, обучающихся в муниципальных общеобразовательных организациях</t>
  </si>
  <si>
    <t>5250112154</t>
  </si>
  <si>
    <t>Организация электронного и дистанционного обучения обучающихся в муниципальных общеобразовательных организациях</t>
  </si>
  <si>
    <t>5250112270</t>
  </si>
  <si>
    <t>Приобретение компьютерного оборудования для образовательных организаций в целях информатизации обучения</t>
  </si>
  <si>
    <t>5250112300</t>
  </si>
  <si>
    <t>Техническое сопровождение в целях информатизации обучения учащихся</t>
  </si>
  <si>
    <t>5250170512</t>
  </si>
  <si>
    <t>Укрепление материально-технической базы организаций общего образования (организация электронного и дистанционного обучения детей – инвалидов, обучающихся в муниципальных общеобразовательных организациях)</t>
  </si>
  <si>
    <t>5250170518</t>
  </si>
  <si>
    <t>Укрепление материально-технической базы организаций общего образования (техническое сопровождение электронного и дистанционного обучения по адресам проживания детей - инвалидов)</t>
  </si>
  <si>
    <t>5250170519</t>
  </si>
  <si>
    <t>Укрепление материально-технической базы организаций общего образования (подключение рабочих мест детей-инвалидов к сети "Интернет", оплата услуг связи)</t>
  </si>
  <si>
    <t>52501S0512</t>
  </si>
  <si>
    <t>52501S0518</t>
  </si>
  <si>
    <t>52501S0519</t>
  </si>
  <si>
    <t>5260000000</t>
  </si>
  <si>
    <t>Подпрограмма "Охрана здоровья участников образовательного процесса Кировского муниципального района Ленинградской области"</t>
  </si>
  <si>
    <t>5260100000</t>
  </si>
  <si>
    <t>Основное мероприятие "Создание в образовательных организациях условий для сохранения и укрепления здоровья"</t>
  </si>
  <si>
    <t>5260112220</t>
  </si>
  <si>
    <t>Проведение мероприятий, направленных на организацию охраны участников образовательного процесса</t>
  </si>
  <si>
    <t>5260112250</t>
  </si>
  <si>
    <t>Обслуживание системы водоочистки образовательных организаций</t>
  </si>
  <si>
    <t>5260112260</t>
  </si>
  <si>
    <t>Благоустройство территорий образовательных организаций</t>
  </si>
  <si>
    <t>5260200000</t>
  </si>
  <si>
    <t>Основное мероприятие "Обеспечение отдыха, оздоровления, занятости детей, подростков и молодежи"</t>
  </si>
  <si>
    <t>5260212290</t>
  </si>
  <si>
    <t>Организация отдыха и оздоровления детей и подростков</t>
  </si>
  <si>
    <t>5260270605</t>
  </si>
  <si>
    <t>Организация отдыха и оздоровления детей и подростков (проведение с-витаминизации третьих блюд в оздоровительных лагерях всех типов и видов)</t>
  </si>
  <si>
    <t>52602S0605</t>
  </si>
  <si>
    <t>5260300000</t>
  </si>
  <si>
    <t>Основное мероприятие "Предоставление питания на бесплатной основе (с частичной компенсацией его стоимости) обучающимся в муниципальных образовательных организациях, в частных общеобразовательных организациях, расположенных на территории Ленинградской области"</t>
  </si>
  <si>
    <t>5260371440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</si>
  <si>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</si>
  <si>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5270000000</t>
  </si>
  <si>
    <t>Подпрограмма "Безопасность образовательных организаций Кировского муниципального района Ленинградской области"</t>
  </si>
  <si>
    <t>5270100000</t>
  </si>
  <si>
    <t>Основное мероприятие "Организация мероприятий по комплексной безопасности образовательных организаций"</t>
  </si>
  <si>
    <t>5270112160</t>
  </si>
  <si>
    <t>Обслуживание АПС в муниципальных образовательных организациях</t>
  </si>
  <si>
    <t>5270112170</t>
  </si>
  <si>
    <t>Обеспечение функционирования канала связи с пожарными частями в муниципальных образовательных организациях</t>
  </si>
  <si>
    <t>5270112180</t>
  </si>
  <si>
    <t>Обслуживание охранной тревожной сигнализации в муниципальных образовательных организациях</t>
  </si>
  <si>
    <t>5270112200</t>
  </si>
  <si>
    <t>Организация мероприятий по комплексной безопасности муниципальных образовательных организаций</t>
  </si>
  <si>
    <t>5270112340</t>
  </si>
  <si>
    <t>Организация охраны в муниципальных образовательных организациях путем экстренного вызова группы задержания вневедомственной охраны</t>
  </si>
  <si>
    <t>5270170513</t>
  </si>
  <si>
    <t>Укрепление материально-технической базы организаций общего образования (приобретение для государственных и муниципальных образовательных организаций автобусов и микроавтобусов)</t>
  </si>
  <si>
    <t>52701S0513</t>
  </si>
  <si>
    <t>5270200000</t>
  </si>
  <si>
    <t>Основное мероприятие "Обеспечение безопасности дорожного движения"</t>
  </si>
  <si>
    <t>5270212440</t>
  </si>
  <si>
    <t>Обеспечение безопасности дорожного движения</t>
  </si>
  <si>
    <t>5280000000</t>
  </si>
  <si>
    <t>Подпрограмма "Укрепление материально-технической базы образовательных организаций Кировского муниципального района Ленинградской области"</t>
  </si>
  <si>
    <t>5280100000</t>
  </si>
  <si>
    <t>Основное мероприятие "Развитие инфраструктуры образования"</t>
  </si>
  <si>
    <t>5280112310</t>
  </si>
  <si>
    <t>Укрепление материально-технической базы учреждений дошкольного образования</t>
  </si>
  <si>
    <t>5280112320</t>
  </si>
  <si>
    <t>Укрепление материально-технической базы учреждений общего образования</t>
  </si>
  <si>
    <t>5280112330</t>
  </si>
  <si>
    <t>Укрепление материально-технической базы учреждений дополнительного образования</t>
  </si>
  <si>
    <t>5280170491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</si>
  <si>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</si>
  <si>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5280170510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</si>
  <si>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</si>
  <si>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5280170571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</si>
  <si>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</si>
  <si>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52801S0491</t>
  </si>
  <si>
    <t>52801S0510</t>
  </si>
  <si>
    <t>52801S0571</t>
  </si>
  <si>
    <t>5300000000</t>
  </si>
  <si>
    <t>Муниципальная программа "Социальная поддержка отдельных категорий граждан в Кировском районе Ленинградской области"</t>
  </si>
  <si>
    <t>5310000000</t>
  </si>
  <si>
    <t>Подпрограмма "Развитие мер социальной поддержки отдельных категорий граждан"</t>
  </si>
  <si>
    <t>5310100000</t>
  </si>
  <si>
    <t>Основное мероприятие "Предоставление мер социальной поддержки отдельным категориям граждан (ветеранам труда, жертвам политических репрессий, труженикам тыла, ветеранам, инвалидам и детям Великой Отечественной Войны)"</t>
  </si>
  <si>
    <t>5310171150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</si>
  <si>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</si>
  <si>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5320000000</t>
  </si>
  <si>
    <t>Подпрограмма "Модернизация и развитие социального обслуживания населения"</t>
  </si>
  <si>
    <t>5320100000</t>
  </si>
  <si>
    <t>Основное мероприятие "Обеспечение деятельности учреждений социального обслуживания населения"</t>
  </si>
  <si>
    <t>5320110890</t>
  </si>
  <si>
    <t>Функционирование службы "Социальное такси"</t>
  </si>
  <si>
    <t>5320171200</t>
  </si>
  <si>
    <t>Предоставление социального обслуживания гражданам пожилого возраста, инвалидам и гражданам, находящимся в трудной жизненной ситуации, детям-инвалидам, детям с ограниченными возможностями, несовершеннолетним детям и семьям с детьми, находящимся в трудной жизненной ситуации на предоставление социального обслуживания населению</t>
  </si>
  <si>
    <t>5320171203</t>
  </si>
  <si>
    <t>Организация социального обслуживания граждан, в том числе по апробации методик и технологий (Предоставление гражданам услуг службы "Социальное такси")</t>
  </si>
  <si>
    <t>5320171205</t>
  </si>
  <si>
    <t>Организация социального обслуживания граждан, в том числе по апробации методик и технологий (социальное сопровождение семей с детьми, нуждающимися в социальном обслуживании)</t>
  </si>
  <si>
    <t>5320171212</t>
  </si>
  <si>
    <t>Организация социального обслуживания граждан, в том числе по апробации методик и технологий (Организации предоставления детям-инвалидам с множественными нарушениями, в том числе ментальными услуг службы сиделок)</t>
  </si>
  <si>
    <t>5320171213</t>
  </si>
  <si>
    <t>Организация социального обслуживания граждан, в том числе по апробации методик и технологий (Организация предоставления услуг «Служба сиделок»)</t>
  </si>
  <si>
    <t>5320171215</t>
  </si>
  <si>
    <t>Организация социального обслуживания граждан, в том числе по апробации методик и технологий (Организация предоставления услуг «Заботливый сосед»)</t>
  </si>
  <si>
    <t>5320171217</t>
  </si>
  <si>
    <t>Организация социального обслуживания граждан, в том числе по апробации методик и технологий (Организация предоставления услуг «Здоровое долголетие»)</t>
  </si>
  <si>
    <t>5330000000</t>
  </si>
  <si>
    <t>Подпрограмма "Совершенствование социальной поддержки семьи и детей"</t>
  </si>
  <si>
    <t>5330300000</t>
  </si>
  <si>
    <t>Основное мероприятие "Улучшение качества жизни детей, находящихся в трудной жизненной ситуации"</t>
  </si>
  <si>
    <t>5330310770</t>
  </si>
  <si>
    <t>Проведение мероприятий 2 этапа "Семья" комплексной профилактической операции "Подросток"</t>
  </si>
  <si>
    <t>5330310780</t>
  </si>
  <si>
    <t>Профилактика семейного неблагополучия и укрепления института семьи</t>
  </si>
  <si>
    <t>5330374417</t>
  </si>
  <si>
    <t>Организация отдыха детей в каникулярное время (проведение мероприятий по оздоровительной кампании детей, находящихся в трудной жизненной ситуации)</t>
  </si>
  <si>
    <t>53303S4417</t>
  </si>
  <si>
    <t>5340000000</t>
  </si>
  <si>
    <t>Подпрограмма "Социальная поддержка граждан пожилого возраста и инвалидов в Кировском муниципальном районе Ленинградской области"</t>
  </si>
  <si>
    <t>5340100000</t>
  </si>
  <si>
    <t>Основное мероприятие "Доплаты к пенсиям муниципальных служащих"</t>
  </si>
  <si>
    <t>5340103080</t>
  </si>
  <si>
    <t>Доплаты к пенсиям муниципальных служащих</t>
  </si>
  <si>
    <t>5340200000</t>
  </si>
  <si>
    <t>Основное мероприятие "Социальная поддержка граждан пожилого возраста"</t>
  </si>
  <si>
    <t>5340210870</t>
  </si>
  <si>
    <t>Проведение мероприятий, направленных на социальную адаптацию и социальную поддержку пожилых граждан и инвалидов</t>
  </si>
  <si>
    <t>5340271204</t>
  </si>
  <si>
    <t>Организация социального обслуживания граждан, в том числе по апробации методик и технологий (Внедрение и поддержание технологии социального обслуживания по оказанию экстренной помощи на дому пожилым людям и инвалидам "Тревожная кнопка")</t>
  </si>
  <si>
    <t>5340300000</t>
  </si>
  <si>
    <t>Основное мероприятие "Поддержка социально ориентированных некоммерческих общественных организаций"</t>
  </si>
  <si>
    <t>5340306690</t>
  </si>
  <si>
    <t>Субсидии социально ориентированным некоммерческим общественным организациям</t>
  </si>
  <si>
    <t>5340372060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</si>
  <si>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</si>
  <si>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5360000000</t>
  </si>
  <si>
    <t>Подпрограмма "Реализация государственных гарантий для детей-сирот и детей, оставшихся без попечения родителей"</t>
  </si>
  <si>
    <t>5360100000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</si>
  <si>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</si>
  <si>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5360152600</t>
  </si>
  <si>
    <t>Выплата единовременного пособия при всех формах устройства детей, лишенных родительского попечения, в семью</t>
  </si>
  <si>
    <t>5360171430</t>
  </si>
  <si>
    <t>Организация выплаты вознаграждения, причитающегося приемным родителям</t>
  </si>
  <si>
    <t>5360171450</t>
  </si>
  <si>
    <t>Подготовка граждан, желающих принять на воспитание в свою семью ребенка, оставшегося без попечения родителей</t>
  </si>
  <si>
    <t>5360171460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</si>
  <si>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</si>
  <si>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5360171470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</si>
  <si>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</si>
  <si>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5360171480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</si>
  <si>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</si>
  <si>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5360171490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</si>
  <si>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</si>
  <si>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5360171500</t>
  </si>
  <si>
    <t>Освобождение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собственность,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</si>
  <si>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5360171720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</si>
  <si>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</si>
  <si>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5360200000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</si>
  <si>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 из специализированного жилищного фонда по договорам найма специализированных жилых помещений"</t>
  </si>
  <si>
    <t>53602R0820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</si>
  <si>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</si>
  <si>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5360300000</t>
  </si>
  <si>
    <t>Основное мероприятие "Социальная адаптация воспитанников образовательных организаций Ленинградской области для детей-сирот и детей, оставшихся без попечения родителей"</t>
  </si>
  <si>
    <t>5360371380</t>
  </si>
  <si>
    <t>Организация и осуществление деятельности по опеке и попечительству</t>
  </si>
  <si>
    <t>5400000000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</si>
  <si>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</si>
  <si>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5410000000</t>
  </si>
  <si>
    <t>Подпрограмма "Развитие физической культуры и спорта в Кировском муниципальном районе Ленинградской области"</t>
  </si>
  <si>
    <t>5410100000</t>
  </si>
  <si>
    <t>Основное мероприятие "Развитие физической культуры и спорта среди различных групп населения"</t>
  </si>
  <si>
    <t>5410100250</t>
  </si>
  <si>
    <t>5410111050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</si>
  <si>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</si>
  <si>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5410111260</t>
  </si>
  <si>
    <t>Организация и проведение районных спортивно-массовых мероприятий и спортивных соревнований, обеспечение участия в региональных и всероссийских спортивно-массовых мероприятиях различных групп населения</t>
  </si>
  <si>
    <t>5410200000</t>
  </si>
  <si>
    <t>Основное мероприятие "Развитие массового детско-юношеского спорта"</t>
  </si>
  <si>
    <t>5410211270</t>
  </si>
  <si>
    <t>Организация и проведение районных массовых соревнований среди детей и подростков, обеспечение участия в региональных, межрегиональных российских спортивных соревнованиях по видам спорта детей и подростков</t>
  </si>
  <si>
    <t>5410300000</t>
  </si>
  <si>
    <t>Основное мероприятие "Патриотическое воспитание молодежи средствами физической культуры и спорта"</t>
  </si>
  <si>
    <t>5410311280</t>
  </si>
  <si>
    <t>Организация и проведение спартакиады допризывной молодежи Кировского района Ленинградской области</t>
  </si>
  <si>
    <t>5410400000</t>
  </si>
  <si>
    <t>Основное мероприятие "Развитие адаптивной физической культуры и спорта"</t>
  </si>
  <si>
    <t>5410411290</t>
  </si>
  <si>
    <t>Обеспечение участия спортивных команд инвалидов по слуху Ленинградской области в региональной спартакиаде</t>
  </si>
  <si>
    <t>5410500000</t>
  </si>
  <si>
    <t>Основное мероприятие "Материально-техническое обеспечение физической культуры и спорта"</t>
  </si>
  <si>
    <t>5410511300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</si>
  <si>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</si>
  <si>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5410600000</t>
  </si>
  <si>
    <t>Основное мероприятие "Капитальный ремонт спортивных объектов"</t>
  </si>
  <si>
    <t>5410611310</t>
  </si>
  <si>
    <t>Укрепление материально-технической базы организаций общего образования</t>
  </si>
  <si>
    <t>5410611430</t>
  </si>
  <si>
    <t>Капитальный ремонт спортивной площадки</t>
  </si>
  <si>
    <t>5410674060</t>
  </si>
  <si>
    <t>Реализация мероприятий по проведению капитального ремонта спортивных объектов</t>
  </si>
  <si>
    <t>54106S4060</t>
  </si>
  <si>
    <t>5420000000</t>
  </si>
  <si>
    <t>Подпрограмма "Развитие молодежной политики в Кировском муниципальном районе Ленинградской области"</t>
  </si>
  <si>
    <t>5420100000</t>
  </si>
  <si>
    <t>Основное мероприятие "Гражданско-патриотическое воспитание молодежи"</t>
  </si>
  <si>
    <t>5420111340</t>
  </si>
  <si>
    <t>Организация и проведение мероприятий по гражданско-патриотическому воспитанию молодежи</t>
  </si>
  <si>
    <t>5420174340</t>
  </si>
  <si>
    <t>Реализация комплекса мер по сохранению исторической памяти</t>
  </si>
  <si>
    <t>54201S4340</t>
  </si>
  <si>
    <t>5420200000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</si>
  <si>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</si>
  <si>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5420211350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</si>
  <si>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</si>
  <si>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5420274350</t>
  </si>
  <si>
    <t>Реализация комплекса мер по профилактике правонарушений и рискованного поведения в молодежной среде</t>
  </si>
  <si>
    <t>54202S4350</t>
  </si>
  <si>
    <t>5420300000</t>
  </si>
  <si>
    <t>Основное мероприятие "Поддержка творческой и талантливой молодежи"</t>
  </si>
  <si>
    <t>5420311360</t>
  </si>
  <si>
    <t>Реализация комплекса мер по поддержке творческой и талантливой молодежи</t>
  </si>
  <si>
    <t>5420400000</t>
  </si>
  <si>
    <t>Основное мероприятие "Комплексные меры по поддержке молодой семьи"</t>
  </si>
  <si>
    <t>5420411370</t>
  </si>
  <si>
    <t>Реализация комплекса мер по поддержке молодых семей и пропаганде семейных ценностей</t>
  </si>
  <si>
    <t>5420500000</t>
  </si>
  <si>
    <t>Основное мероприятие "Работа со студенческой и профессионально обучающейся молодежью"</t>
  </si>
  <si>
    <t>5420511380</t>
  </si>
  <si>
    <t>Обеспечение участия студенческой и профессионально обучающейся молодежи в молодежных международных образовательных форумах</t>
  </si>
  <si>
    <t>5420600000</t>
  </si>
  <si>
    <t>5420611390</t>
  </si>
  <si>
    <t>Организация оздоровления, отдыха, занятости подростков и молодежи в летний период</t>
  </si>
  <si>
    <t>5500000000</t>
  </si>
  <si>
    <t>Муниципальная программа "Культура Кировского района Ленинградской области "</t>
  </si>
  <si>
    <t>5510000000</t>
  </si>
  <si>
    <t>Подпрограмма "Развитие библиотечного обслуживания"</t>
  </si>
  <si>
    <t>5510100000</t>
  </si>
  <si>
    <t>Основное мероприятие "Развитие и модернизация библиотек"</t>
  </si>
  <si>
    <t>5510100240</t>
  </si>
  <si>
    <t>5510111120</t>
  </si>
  <si>
    <t>Информатизация и модернизация библиотек</t>
  </si>
  <si>
    <t>5510170360</t>
  </si>
  <si>
    <t>Обеспечение выплат стимулирующего характера работникам муниципальных учреждений культуры Ленинградской области</t>
  </si>
  <si>
    <t>55101L5190</t>
  </si>
  <si>
    <t>Поддержка отрасли культуры</t>
  </si>
  <si>
    <t>55101R5190</t>
  </si>
  <si>
    <t>55101S0360</t>
  </si>
  <si>
    <t>5520000000</t>
  </si>
  <si>
    <t>Подпрограмма "Развитие дополнительного образования в области искусств"</t>
  </si>
  <si>
    <t>5520100000</t>
  </si>
  <si>
    <t>5520100250</t>
  </si>
  <si>
    <t>Предоставление муниципальным бюджетным учреждениям субсидий</t>
  </si>
  <si>
    <t>5520111960</t>
  </si>
  <si>
    <t>5520200000</t>
  </si>
  <si>
    <t>Основное мероприятие "Мероприятия организационного характера"</t>
  </si>
  <si>
    <t>5520274370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</si>
  <si>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</si>
  <si>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55202S4370</t>
  </si>
  <si>
    <t>5520300000</t>
  </si>
  <si>
    <t>Основное мероприятие "Развитие инфраструктуры дополнительного образования"</t>
  </si>
  <si>
    <t>5520311060</t>
  </si>
  <si>
    <t>Укрепление материально-технической базы организаций дополнительного образования</t>
  </si>
  <si>
    <t>5530000000</t>
  </si>
  <si>
    <t>Подпрограмма "Сохранение и развитие культурного наследия и культурного потенциала населения Кировского района"</t>
  </si>
  <si>
    <t>5530100000</t>
  </si>
  <si>
    <t>Основное мероприятие "Мероприятия в сфере культуры"</t>
  </si>
  <si>
    <t>5530111110</t>
  </si>
  <si>
    <t>Организация участия детских коллективов в международных, всероссийских, межрегиональных фестивалях</t>
  </si>
  <si>
    <t>5530111160</t>
  </si>
  <si>
    <t>Организация и проведение военно-патриотических и межпоселенческих мероприятий в сфере культуры</t>
  </si>
  <si>
    <t>5530111170</t>
  </si>
  <si>
    <t>Организация и проведение районных мероприятий в сфере культуры</t>
  </si>
  <si>
    <t>5530200000</t>
  </si>
  <si>
    <t>5530274370</t>
  </si>
  <si>
    <t>55302S4370</t>
  </si>
  <si>
    <t>5540000000</t>
  </si>
  <si>
    <t>Подпрограмма "Противопожарная безопасность учреждений культуры"</t>
  </si>
  <si>
    <t>5540100000</t>
  </si>
  <si>
    <t>Основное мероприятие "Организация мероприятий по комплексной безопасности организаций"</t>
  </si>
  <si>
    <t>5540112210</t>
  </si>
  <si>
    <t>Обслуживание АПС в муниципальных учреждениях культуры</t>
  </si>
  <si>
    <t>5540112240</t>
  </si>
  <si>
    <t>Обеспечение функционирования канала связи с пожарными частями в муниципальных учреждениях культуры</t>
  </si>
  <si>
    <t>5540112280</t>
  </si>
  <si>
    <t>Организация мероприятий по комплексной безопасности муниципальных учреждений культуры</t>
  </si>
  <si>
    <t>5550000000</t>
  </si>
  <si>
    <t>Подпрограмма "Обеспечение деятельности Управления культуры администрации Кировского муниципального района Ленинградской области"</t>
  </si>
  <si>
    <t>5550100000</t>
  </si>
  <si>
    <t>Основное мероприятие "Обеспечение условий реализации муниципальной программы"</t>
  </si>
  <si>
    <t>5550100210</t>
  </si>
  <si>
    <t>Расходы на выплаты по оплате труда работников органов МСУ</t>
  </si>
  <si>
    <t>5550100220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</si>
  <si>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</si>
  <si>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5550100230</t>
  </si>
  <si>
    <t>Расходы на обеспечение функций органов МСУ</t>
  </si>
  <si>
    <t>5550196020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</si>
  <si>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</si>
  <si>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5600000000</t>
  </si>
  <si>
    <t>Муниципальная  программа "Обеспечение качественным жильем граждан на территории Кировского муниципального района Ленинградской области"</t>
  </si>
  <si>
    <t>5600100000</t>
  </si>
  <si>
    <t>Основное мероприятие "Улучшение жилищных условий молодых граждан (молодых семей)"</t>
  </si>
  <si>
    <t>5600170750</t>
  </si>
  <si>
    <t>Предоставление социальных выплат и дополнительных социальных выплат молодым гражданам (молодым семьям) на жилье</t>
  </si>
  <si>
    <t>56001L0200</t>
  </si>
  <si>
    <t>Мероприятия подпрограммы "Обеспечение жильем молодых семей" федеральной целевой программы "Жилище" на 2015-2020 годы</t>
  </si>
  <si>
    <t>56001R0200</t>
  </si>
  <si>
    <t>56001S0750</t>
  </si>
  <si>
    <t>5600200000</t>
  </si>
  <si>
    <t>Основное мероприятие "Улучшение жилищных условий граждан с использованием средств ипотечного кредита (займа)"</t>
  </si>
  <si>
    <t>56002S0740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</si>
  <si>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</si>
  <si>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5600300000</t>
  </si>
  <si>
    <t>Основное мероприятие "Предоставление социальных выплат на приобретение (строительство) жилья"</t>
  </si>
  <si>
    <t>5600303340</t>
  </si>
  <si>
    <t>Предоставление социальных выплат на приобретение (строительство) жилья</t>
  </si>
  <si>
    <t>5700000000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</si>
  <si>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</si>
  <si>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5700100000</t>
  </si>
  <si>
    <t>Основное мероприятие "Оснащение приборами учета энергоресурсов муниципальных дошкольных учреждений"</t>
  </si>
  <si>
    <t>5700111240</t>
  </si>
  <si>
    <t>Мероприятия по оснащению приборами учета энергоресурсов муниципальных дошкольных учреждений</t>
  </si>
  <si>
    <t>5700200000</t>
  </si>
  <si>
    <t>Основное мероприятие "Оснащение приборами учета энергоресурсов муниципальных образовательных учреждений "</t>
  </si>
  <si>
    <t>5700211250</t>
  </si>
  <si>
    <t>Мероприятия по оснащению приборами учета энергоресурсов муниципальных образовательных учреждений</t>
  </si>
  <si>
    <t>5700300000</t>
  </si>
  <si>
    <t>Основное мероприятие "Оснащение приборами учета энергоресурсов муниципальных учреждений дополнительного образования (внешкольные учреждения)"</t>
  </si>
  <si>
    <t>5700311220</t>
  </si>
  <si>
    <t>Мероприятия по оснащению приборами учета энергоресурсов муниципальных учреждений дополнительного образования</t>
  </si>
  <si>
    <t>5700400000</t>
  </si>
  <si>
    <t>Основное мероприятие "Оснащение приборами учета энергоресурсов муниципальных учреждений дополнительного образования, МКУК "Центральная межпоселенческая библиотека"</t>
  </si>
  <si>
    <t>5700411210</t>
  </si>
  <si>
    <t>Мероприятия по оснащению приборами учета энергоресурсов муниципальных учреждений культуры</t>
  </si>
  <si>
    <t>5700500000</t>
  </si>
  <si>
    <t>Основное мероприятие "Содействие развитию инженерных коммуникаций"</t>
  </si>
  <si>
    <t>5700580890</t>
  </si>
  <si>
    <t>Проектно-изыскательские работы по реконструкции КОС по ул.Шоссе Революции г.п.Мга</t>
  </si>
  <si>
    <t>5700600000</t>
  </si>
  <si>
    <t>Основное мероприятие "Выполнение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объектов"</t>
  </si>
  <si>
    <t>5700611180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</si>
  <si>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</si>
  <si>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5700900000</t>
  </si>
  <si>
    <t>Основное мероприятие "Установка индивидуальных тепловых пунктов в муниципальных социальных учреждениях"</t>
  </si>
  <si>
    <t>5700912520</t>
  </si>
  <si>
    <t>Мероприятия по установке индивидуальных тепловых пунктов в муниципальных социальных учреждениях</t>
  </si>
  <si>
    <t>5701200000</t>
  </si>
  <si>
    <t>Основное мероприятие "Замена деревянных оконных блоков на теплосберегающие в муниципальных образовательных учреждениях"</t>
  </si>
  <si>
    <t>5701212550</t>
  </si>
  <si>
    <t>Мероприятия по замене деревянных оконных блоков на теплосберегающие в муниципальных образовательных учреждениях</t>
  </si>
  <si>
    <t>5800000000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</si>
  <si>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</si>
  <si>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5800100000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</si>
  <si>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</si>
  <si>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5800106330</t>
  </si>
  <si>
    <t>Предоставление льготных микрозаймов субъектам малого предпринимательства, осуществляющим деятельность в приоритетных для района и области сферах развития малого предпринимательства, облегчение доступа к другим кредитным ресурсам (банки, лизинг) через механизм поручительства</t>
  </si>
  <si>
    <t>5800174260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</si>
  <si>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</si>
  <si>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58001S4260</t>
  </si>
  <si>
    <t>5800200000</t>
  </si>
  <si>
    <t>Основное мероприятие "Обеспечение информационной, консультационной, организационно-методической поддержки субъектов предпринимательства, развитие инфраструктуры поддержки малого и среднего предпринимательства"</t>
  </si>
  <si>
    <t>5800206320</t>
  </si>
  <si>
    <t>Создание и обеспечение деятельности структуры поддержки малого предпринимательства</t>
  </si>
  <si>
    <t>5800206350</t>
  </si>
  <si>
    <t>Организация проведения и участия в областных и районных выставках, ярмарках. Вовлечение субъектов малого бизнеса в субконтрактинг и выставочно-ярмарочную деятельность на региональном и межрегиональном уровнях с целью продвижения продукции, выпускаемой в районе</t>
  </si>
  <si>
    <t>5800206360</t>
  </si>
  <si>
    <t>Организация обучения социально-незащищенных слоев населения и молодежи основам малого бизнеса и профессиям, необходимым для организации предпринимательской деятельности и самозанятости</t>
  </si>
  <si>
    <t>5800206370</t>
  </si>
  <si>
    <t>Организация проведения районных конкурсов, участие в региональных и федеральных конкурсах профессионального мастерства</t>
  </si>
  <si>
    <t>5800206380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</si>
  <si>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</t>
  </si>
  <si>
    <t>5800206390</t>
  </si>
  <si>
    <t>Формирование положительного образа малого предпринимательства через проведение конкурсов и профессиональных праздников, пропаганду малого бизнеса в средствах массовой информации</t>
  </si>
  <si>
    <t>5800206400</t>
  </si>
  <si>
    <t>Развитие и совершенствование информационной поддержки субъектов малого предпринимательства</t>
  </si>
  <si>
    <t>5800206410</t>
  </si>
  <si>
    <t>Консультационная поддержка безработным гражданам и незанятому населению, а также социально-незащищенным слоям населения по вопросам организации предпринимательской деятельности, самозанятости</t>
  </si>
  <si>
    <t>5800274490</t>
  </si>
  <si>
    <t>Организация мониторинга деятельности субъектов малого и среднего предпринимательства Ленинградской области</t>
  </si>
  <si>
    <t>58002S4490</t>
  </si>
  <si>
    <t>5800300000</t>
  </si>
  <si>
    <t>Основное мероприятие "Разработка стратегии социально-экономического развития Кировского муниципального района на долгосрочный период и плана мероприятий по реализации стратегии Кировского муниципального района Ленинградской области"</t>
  </si>
  <si>
    <t>5800374220</t>
  </si>
  <si>
    <t>Разработка и актуализация документов стратегического планирования муниципальных образований Ленинградской области</t>
  </si>
  <si>
    <t>58003S4220</t>
  </si>
  <si>
    <t>6100000000</t>
  </si>
  <si>
    <t>Муниципальная программа "Комплексное развитие  Кировского муниципального района Ленинградской области"</t>
  </si>
  <si>
    <t>6100100000</t>
  </si>
  <si>
    <t>Основное мероприятие "Капитальное строительство объектов муниципальной собственности"</t>
  </si>
  <si>
    <t>6100170010</t>
  </si>
  <si>
    <t>Поддержка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</si>
  <si>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6100170251</t>
  </si>
  <si>
    <t>Мероприятия по строительству и реконструкции объектов водоснабжения, водоотведения и очистки сточных вод ("Организация реконструкции канализационных очистных сооружений Ленинградское шоссе, д. 7, г. Отрадное, в том числе проектно-изыскательские работы")</t>
  </si>
  <si>
    <t>6100174451</t>
  </si>
  <si>
    <t>Строительство, реконструкция, приобретение и пристрой объектов для организации общего образования (Завершение строительства муниципального образовательного учреждения "Средняя общеобразовательная школа" на 600 мест, г. Шлиссельбург, Кировский район)</t>
  </si>
  <si>
    <t>6100180040</t>
  </si>
  <si>
    <t>Строительство газовой блочно-модульной котельной для здания школы МКОУ "Шумская средняя общеобразовательная школа" по адресу: ст.Войбокало, Школьный пер. д.1</t>
  </si>
  <si>
    <t>6100180090</t>
  </si>
  <si>
    <t>Строительство физкультурно-оздоровительного комплекса с универсальным игровым залом в г. Кировске Ленинградской области</t>
  </si>
  <si>
    <t>6100180100</t>
  </si>
  <si>
    <t>Разработка ПСД на реконструкцию здания МБОУ "Лицей г.Отрадное" (строительство пристройки для начальной школы)</t>
  </si>
  <si>
    <t>6100180210</t>
  </si>
  <si>
    <t>Строительство муниципального образовательного учреждения "Средняя общеобразовательная школа" на 600 мест, г. Шлиссельбург, Кировский район</t>
  </si>
  <si>
    <t>6100180630</t>
  </si>
  <si>
    <t>Реконструкция здания (в том числе проектирование) в целях размещения МФЦ в г.Кировске</t>
  </si>
  <si>
    <t>6100180660</t>
  </si>
  <si>
    <t>Организация реконструкции канализационных очистных сооружений, Ленинградское шоссе, д.7, г.Отрадное (в том числе проектно-изыскательские работы)</t>
  </si>
  <si>
    <t>61001S0251</t>
  </si>
  <si>
    <t>61001S4451</t>
  </si>
  <si>
    <t>6100200000</t>
  </si>
  <si>
    <t>Основное мероприятие "Капитальный ремонт (ремонт) объектов муниципальной собственности"</t>
  </si>
  <si>
    <t>6100217050</t>
  </si>
  <si>
    <t>Мероприятия по капитальному ремонту (ремонту) дошкольного учреждения п.Назия</t>
  </si>
  <si>
    <t>6100217100</t>
  </si>
  <si>
    <t>Мероприятия по капитальному ремонту (ремонту) прочих объектов</t>
  </si>
  <si>
    <t>6100217250</t>
  </si>
  <si>
    <t>Мероприятия по капитальному ремонту (ремонту МБОУ "Назиевская СОШ"</t>
  </si>
  <si>
    <t>6100217320</t>
  </si>
  <si>
    <t>Мероприятия по капитальному ремонту (ремонту) МБДОУ "Детский сад комбинированного вида №5"</t>
  </si>
  <si>
    <t>6100217420</t>
  </si>
  <si>
    <t>Мероприятия по капитальному ремонту (ремонту) МБОУ "Кировская гимназия им. Героя Советского Союза Султана Баймагомбетова"</t>
  </si>
  <si>
    <t>6100217440</t>
  </si>
  <si>
    <t>Мероприятия по капитальному ремонту (ремонту) МБУДО "Назиевская детская школа искусств"</t>
  </si>
  <si>
    <t>6100217490</t>
  </si>
  <si>
    <t>Ремонт участков водопровода в г.Отрадное ул.Безымянная</t>
  </si>
  <si>
    <t>6100217570</t>
  </si>
  <si>
    <t>Мероприятия по капитальному ремонту (ремонту) МКОУ "Малуксинская начальная общеобразовательная школа "</t>
  </si>
  <si>
    <t>6100217650</t>
  </si>
  <si>
    <t>Мероприятия по капитальному ремонту (ремонту) МКУК "Центральная межпоселенческая библиотека"</t>
  </si>
  <si>
    <t>6100217660</t>
  </si>
  <si>
    <t>Мероприятия по ремонту пожарных гидрантов</t>
  </si>
  <si>
    <t>6100217680</t>
  </si>
  <si>
    <t>Мероприятия по разработке проектно-сметной документации на проведение ремонтных работ организаций дошкольного образования</t>
  </si>
  <si>
    <t>6100217690</t>
  </si>
  <si>
    <t>Мероприятия по разработке проектно-сметной документации на проведение ремонтных работ организаций общего образования</t>
  </si>
  <si>
    <t>6100217700</t>
  </si>
  <si>
    <t>Софинансирование мероприятий по реновации организаций общего образования</t>
  </si>
  <si>
    <t>6100217730</t>
  </si>
  <si>
    <t>Мероприятия по проверке сметной стоимости на проведение ремонтных работ организаций образования</t>
  </si>
  <si>
    <t>6100217740</t>
  </si>
  <si>
    <t>Ремонт участка трубопровода канализационных сетей по адресу: г.Кировск БПС д.6</t>
  </si>
  <si>
    <t>6100217750</t>
  </si>
  <si>
    <t>Подготовка технического плана и постановка на кадастровый учет объектов водоснабжения и водоотведения</t>
  </si>
  <si>
    <t>6100217760</t>
  </si>
  <si>
    <t>Ремонт участка водопровода по адресу: г.Кировск, ул.Горького</t>
  </si>
  <si>
    <t>6100217950</t>
  </si>
  <si>
    <t>Мероприятия по капитальному ремонту (ремонту) объектов водоснабжения и водоотведения</t>
  </si>
  <si>
    <t>6100270261</t>
  </si>
  <si>
    <t>Мероприятия, направленные на безаварийную работу объектов водоснабжения и водоотведения (Ремонт участка водопровода протяженностью 3200 м от ул. Невская до Лесного переулка, далее по Лесному переулку до 2-й линии, далее по 2-й линии до 3-го Советского проспекта, далее по 3-му Советскому проспекту до 1-й линии, далее по 1-й линии до 4-го Советского проспекта, далее по 4-му Советскому проспекту до ул. Безымянная в г. Отрадное)</t>
  </si>
  <si>
    <t>6100270264</t>
  </si>
  <si>
    <t>Мероприятия, направленные на безаварийную работу объектов водоснабжения и водоотведения (Ремонт водопроводной сети по адресу: г. Отрадное, ул. Комсомольская)</t>
  </si>
  <si>
    <t>6100270265</t>
  </si>
  <si>
    <t>Мероприятия, направленные на безаварийную работу объектов водоснабжения и водоотведения (Ремонт канализационной сети по адресу: г. Отрадное, ул. Комсомольская)</t>
  </si>
  <si>
    <t>6100270350</t>
  </si>
  <si>
    <t>Капитальный ремонт объектов культуры городских поселений Ленинградской области</t>
  </si>
  <si>
    <t>61002S0261</t>
  </si>
  <si>
    <t>61002S0262</t>
  </si>
  <si>
    <t>Мероприятия, направленные на безаварийную работу объектов водоснабжения и водоотведения (Ремонт водопровода протяженностью 1800 м от пересечения ул. Безымянной и 3-го Советского проспекта по 3-му Советскому проспекту до пересечения с 12-ой линией, далее по 12-ой линии до пересечения со 2-ым Советским проспектом в г. Отрадное)</t>
  </si>
  <si>
    <t>61002S0264</t>
  </si>
  <si>
    <t>61002S0265</t>
  </si>
  <si>
    <t>61002S0350</t>
  </si>
  <si>
    <t>61002S4300</t>
  </si>
  <si>
    <t>Реновация организаций общего образования</t>
  </si>
  <si>
    <t>61002S4301</t>
  </si>
  <si>
    <t>Реновация организаций общего образования (МБОУ "Назиевская СОШ")</t>
  </si>
  <si>
    <t>6200000000</t>
  </si>
  <si>
    <t>Муниципальная программа "Ремонт и содержание автомобильных дорог Кировского муниципального района Ленинградской области"</t>
  </si>
  <si>
    <t>6200100000</t>
  </si>
  <si>
    <t>Основное мероприятие "Содержание, капитальный ремонт и ремонт автомобильных дорог общего пользования"</t>
  </si>
  <si>
    <t>6200111020</t>
  </si>
  <si>
    <t>Мероприятия по ремонту автомобильных дорог</t>
  </si>
  <si>
    <t>6200170140</t>
  </si>
  <si>
    <t>Капитальный ремонт и ремонт автомобильных дорог общего пользования местного значения</t>
  </si>
  <si>
    <t>6200195010</t>
  </si>
  <si>
    <t>Осуществление полномочий Кировского района на мероприятия по содержанию автомобильных дорог</t>
  </si>
  <si>
    <t>62001S0140</t>
  </si>
  <si>
    <t>6300000000</t>
  </si>
  <si>
    <t>Муниципальная программа "Развитие сельского хозяйства Кировского района Ленинградской области"</t>
  </si>
  <si>
    <t>6320000000</t>
  </si>
  <si>
    <t>Подпрограмма "Развитие молочного скотоводства и увеличение производства молока в Кировском районе Ленинградской области"</t>
  </si>
  <si>
    <t>6320100000</t>
  </si>
  <si>
    <t>Основное мероприятие "Стимулирование производства товарного молока путем предоставления субсидий на возмещение части затрат сельскохозяйственным организациям и крестьянским (фермерским) хозяйствам на 1 литр произведенного молока"</t>
  </si>
  <si>
    <t>6320106270</t>
  </si>
  <si>
    <t>Субсидии на возмещение части затрат на 1 литр произведенного молока</t>
  </si>
  <si>
    <t>6330000000</t>
  </si>
  <si>
    <t>Подпрограмма "Поддержка малых форм хозяйствования агропромышленного комплекса Кировского района Ленинградской области"</t>
  </si>
  <si>
    <t>6330100000</t>
  </si>
  <si>
    <t>Основное мероприятие "Компенсация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деятельность"</t>
  </si>
  <si>
    <t>6330106280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</si>
  <si>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</t>
  </si>
  <si>
    <t>6340000000</t>
  </si>
  <si>
    <t>Подпрограмма "Устойчивое развитие сельских территорий Кировского района Ленинградской области"</t>
  </si>
  <si>
    <t>6340100000</t>
  </si>
  <si>
    <t>Основное мероприятие "Предоставление социальных выплат на строительство (приобретение) жилья в сельской местности гражданам, проживающим в сельской местности, а также молодым семьям и молодым специалистам, проживающим и работающим в сельской местности"</t>
  </si>
  <si>
    <t>6340103350</t>
  </si>
  <si>
    <t>Улучшение жилищных условий граждан, проживающих в сельской местности, а также молодым семьям и молодым специалистам, проживающим и работающим в сельской местности, с участием средств федерального, областного бюджетов</t>
  </si>
  <si>
    <t>6350000000</t>
  </si>
  <si>
    <t>Подпрограмма "Развитие отрасли растениеводства Кировского района Ленинградской области"</t>
  </si>
  <si>
    <t>6350100000</t>
  </si>
  <si>
    <t>6350106240</t>
  </si>
  <si>
    <t>Субсидии на оказание несвязанной поддержки сельскохозяйственным товаропроизводителям в области растениеводства</t>
  </si>
  <si>
    <t>6500000000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</si>
  <si>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</si>
  <si>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6500100000</t>
  </si>
  <si>
    <t>Основное мероприятие "Выравнивание бюджетной обеспеченности поселений за счет средств районного фонда финансовой поддержки поселений"</t>
  </si>
  <si>
    <t>6500190050</t>
  </si>
  <si>
    <t>Дотации на выравнивание бюджетной обеспеченности поселений</t>
  </si>
  <si>
    <t>6500200000</t>
  </si>
  <si>
    <t>Основное мероприятие "Выравнивание бюджетной обеспеченности поселений за счет средств областного бюджета "</t>
  </si>
  <si>
    <t>6500271010</t>
  </si>
  <si>
    <t>Дотации на выравнивание бюджетной обеспеченности поселений за счет средств областного бюджета</t>
  </si>
  <si>
    <t>6500300000</t>
  </si>
  <si>
    <t>Основное мероприятие "Обеспечение устойчивого исполнения бюджетов муниципальных образований городских и сельских поселений"</t>
  </si>
  <si>
    <t>6500395020</t>
  </si>
  <si>
    <t>Поддержка мер по обеспечению сбалансированности бюджетов поселений в целях финансового обеспечения исполнения расходных обязательств в соответствии с планами мероприятий ("дорожными картами") по реализации Указа Президента Российской Федерации от 7 мая 2012 года №600</t>
  </si>
  <si>
    <t>6500400000</t>
  </si>
  <si>
    <t>Основное мероприятие "Развитие и поддержка информационных технологий, обеспечивающих бюджетный процесс, обеспечение бюджетного процесса высоко технологичной унифицированной надежной информационной инфраструктурой"</t>
  </si>
  <si>
    <t>6500470100</t>
  </si>
  <si>
    <t>Развитие и поддержка информационных технологий, обеспечивающих бюджетный процесс</t>
  </si>
  <si>
    <t>65004S0100</t>
  </si>
  <si>
    <t>6500500000</t>
  </si>
  <si>
    <t>Основное мероприятие "Управление муниципальным долгом"</t>
  </si>
  <si>
    <t>6500510010</t>
  </si>
  <si>
    <t>Процентные платежи по муниципальному долгу</t>
  </si>
  <si>
    <t>6600000000</t>
  </si>
  <si>
    <t>Муниципальная программа "Развитие и совершенствование гражданской обороны и мероприятий по обеспечению безопасности жизнедеятельности населения на территории Кировского муниципального района Ленинградской области"</t>
  </si>
  <si>
    <t>6600100000</t>
  </si>
  <si>
    <t>Основное мероприятие "Подготовка руководящего состава, специалистов и населения к действиям в чрезвычайных ситуациях мирного и военного времени"</t>
  </si>
  <si>
    <t>6600113000</t>
  </si>
  <si>
    <t>Подготовка руководящего состава, специалистов и населения к действиям в чрезвычайных ситуациях мирного и военного времени</t>
  </si>
  <si>
    <t>6600200000</t>
  </si>
  <si>
    <t>Основное мероприятие "Разработка, изготовление, распространение памяток и брошюр по действиям населения в чрезвычайных ситуациях"</t>
  </si>
  <si>
    <t>6600213560</t>
  </si>
  <si>
    <t>Разработка, изготовление, распространение памяток и брошюр по действиям населения в ЧС</t>
  </si>
  <si>
    <t>6600400000</t>
  </si>
  <si>
    <t>Основное мероприятие "Развитие местной системы оповещения"</t>
  </si>
  <si>
    <t>6600495120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</si>
  <si>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</si>
  <si>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6600500000</t>
  </si>
  <si>
    <t>Основное мероприятие "Приобретение летательного беспилотного аппарата"</t>
  </si>
  <si>
    <t>6600513180</t>
  </si>
  <si>
    <t>Приобретение летательного беспилотного аппарата</t>
  </si>
  <si>
    <t>6600600000</t>
  </si>
  <si>
    <t>Основное мероприятие "Организация и осуществление мероприятий"</t>
  </si>
  <si>
    <t>6600613040</t>
  </si>
  <si>
    <t>Организация и осуществление мероприятий</t>
  </si>
  <si>
    <t>6601000000</t>
  </si>
  <si>
    <t>Основное мероприятие "Обслуживание территории муниципального района при возникновении чрезвычайных ситуаций"</t>
  </si>
  <si>
    <t>6601096100</t>
  </si>
  <si>
    <t>Осуществление части полномочий поселений по организации и осуществлению мероприятий по ГО и ЧС</t>
  </si>
  <si>
    <t>Наименование программы, подпрограммы, мероприятия</t>
  </si>
  <si>
    <t>Объем финансирования на 2017 год ( руб.)</t>
  </si>
  <si>
    <t>% исполнения</t>
  </si>
  <si>
    <t>Отчет о выполнении муниципальных программ Кировского муниципального района Ленинградской области</t>
  </si>
  <si>
    <t>за 9 месяцев  2017 года</t>
  </si>
  <si>
    <t>в том числе: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</si>
  <si>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</si>
  <si>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</si>
  <si>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</si>
  <si>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Основное мероприятие "Развитие отрасли растениеводства Кировского района Ленинградской области"</t>
  </si>
  <si>
    <t>Исполнение                           ( руб.)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</si>
</sst>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0.0%"/>
  </numFmts>
  <fonts count="8">
    <font>
      <sz val="10"/>
      <name val="Arial"/>
    </font>
    <font>
      <b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4" fontId="6" fillId="0" borderId="2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165" fontId="3" fillId="0" borderId="3" xfId="0" applyNumberFormat="1" applyFont="1" applyBorder="1" applyAlignment="1" applyProtection="1">
      <alignment horizontal="left" vertical="center" wrapText="1"/>
    </xf>
    <xf numFmtId="165" fontId="6" fillId="0" borderId="2" xfId="0" applyNumberFormat="1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66" fontId="1" fillId="2" borderId="11" xfId="0" applyNumberFormat="1" applyFont="1" applyFill="1" applyBorder="1" applyAlignment="1">
      <alignment vertical="center"/>
    </xf>
    <xf numFmtId="166" fontId="1" fillId="0" borderId="12" xfId="0" applyNumberFormat="1" applyFont="1" applyFill="1" applyBorder="1" applyAlignment="1">
      <alignment vertical="center"/>
    </xf>
    <xf numFmtId="166" fontId="1" fillId="0" borderId="13" xfId="0" applyNumberFormat="1" applyFont="1" applyFill="1" applyBorder="1" applyAlignment="1">
      <alignment vertical="center"/>
    </xf>
    <xf numFmtId="166" fontId="1" fillId="0" borderId="14" xfId="0" applyNumberFormat="1" applyFont="1" applyFill="1" applyBorder="1" applyAlignment="1">
      <alignment vertical="center"/>
    </xf>
    <xf numFmtId="166" fontId="6" fillId="0" borderId="11" xfId="0" applyNumberFormat="1" applyFont="1" applyBorder="1" applyAlignment="1">
      <alignment vertical="center"/>
    </xf>
    <xf numFmtId="166" fontId="3" fillId="0" borderId="12" xfId="0" applyNumberFormat="1" applyFont="1" applyBorder="1" applyAlignment="1">
      <alignment vertical="center"/>
    </xf>
    <xf numFmtId="166" fontId="3" fillId="0" borderId="15" xfId="0" applyNumberFormat="1" applyFont="1" applyBorder="1" applyAlignment="1">
      <alignment vertical="center"/>
    </xf>
    <xf numFmtId="166" fontId="3" fillId="0" borderId="11" xfId="0" applyNumberFormat="1" applyFont="1" applyBorder="1" applyAlignment="1">
      <alignment vertical="center"/>
    </xf>
    <xf numFmtId="166" fontId="3" fillId="0" borderId="13" xfId="0" applyNumberFormat="1" applyFont="1" applyBorder="1" applyAlignment="1">
      <alignment vertical="center"/>
    </xf>
    <xf numFmtId="166" fontId="1" fillId="0" borderId="15" xfId="0" applyNumberFormat="1" applyFont="1" applyFill="1" applyBorder="1" applyAlignment="1">
      <alignment vertical="center"/>
    </xf>
    <xf numFmtId="166" fontId="3" fillId="0" borderId="16" xfId="0" applyNumberFormat="1" applyFont="1" applyBorder="1" applyAlignment="1">
      <alignment vertical="center"/>
    </xf>
    <xf numFmtId="166" fontId="1" fillId="2" borderId="17" xfId="0" applyNumberFormat="1" applyFont="1" applyFill="1" applyBorder="1" applyAlignment="1">
      <alignment vertical="center"/>
    </xf>
    <xf numFmtId="166" fontId="6" fillId="0" borderId="18" xfId="0" applyNumberFormat="1" applyFont="1" applyBorder="1" applyAlignment="1">
      <alignment vertical="center"/>
    </xf>
    <xf numFmtId="166" fontId="6" fillId="0" borderId="16" xfId="0" applyNumberFormat="1" applyFont="1" applyBorder="1" applyAlignment="1">
      <alignment vertical="center"/>
    </xf>
    <xf numFmtId="49" fontId="1" fillId="2" borderId="19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 wrapText="1"/>
    </xf>
    <xf numFmtId="166" fontId="1" fillId="2" borderId="18" xfId="0" applyNumberFormat="1" applyFont="1" applyFill="1" applyBorder="1" applyAlignment="1">
      <alignment vertical="center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66" fontId="3" fillId="0" borderId="17" xfId="0" applyNumberFormat="1" applyFont="1" applyBorder="1" applyAlignment="1">
      <alignment vertical="center"/>
    </xf>
    <xf numFmtId="49" fontId="7" fillId="2" borderId="23" xfId="0" applyNumberFormat="1" applyFont="1" applyFill="1" applyBorder="1" applyAlignment="1" applyProtection="1">
      <alignment horizontal="center"/>
    </xf>
    <xf numFmtId="49" fontId="7" fillId="2" borderId="24" xfId="0" applyNumberFormat="1" applyFont="1" applyFill="1" applyBorder="1" applyAlignment="1" applyProtection="1">
      <alignment horizontal="left"/>
    </xf>
    <xf numFmtId="4" fontId="7" fillId="2" borderId="24" xfId="0" applyNumberFormat="1" applyFont="1" applyFill="1" applyBorder="1" applyAlignment="1" applyProtection="1">
      <alignment horizontal="right"/>
    </xf>
    <xf numFmtId="166" fontId="7" fillId="2" borderId="25" xfId="0" applyNumberFormat="1" applyFont="1" applyFill="1" applyBorder="1" applyAlignme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83"/>
  <sheetViews>
    <sheetView showGridLines="0" tabSelected="1" workbookViewId="0">
      <selection activeCell="B7" sqref="B7"/>
    </sheetView>
  </sheetViews>
  <sheetFormatPr defaultColWidth="8.90625" defaultRowHeight="12.75" customHeight="1" outlineLevelRow="7"/>
  <cols>
    <col min="1" max="1" width="12.08984375" style="3" customWidth="1"/>
    <col min="2" max="2" width="53.36328125" style="3" customWidth="1"/>
    <col min="3" max="3" width="18.6328125" style="3" customWidth="1"/>
    <col min="4" max="4" width="16.81640625" style="3" customWidth="1"/>
    <col min="5" max="5" width="10.36328125" style="3" customWidth="1"/>
    <col min="6" max="6" width="9.08984375" style="3" customWidth="1"/>
    <col min="7" max="7" width="13.08984375" style="3" customWidth="1"/>
    <col min="8" max="10" width="9.08984375" style="3" customWidth="1"/>
    <col min="11" max="16384" width="8.90625" style="3"/>
  </cols>
  <sheetData>
    <row r="1" spans="1:10" ht="13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4">
      <c r="A2" s="55" t="s">
        <v>661</v>
      </c>
      <c r="B2" s="55"/>
      <c r="C2" s="55"/>
      <c r="D2" s="55"/>
      <c r="E2" s="55"/>
      <c r="F2" s="4"/>
      <c r="G2" s="4"/>
      <c r="H2" s="4"/>
      <c r="I2" s="4"/>
      <c r="J2" s="4"/>
    </row>
    <row r="3" spans="1:10" ht="14">
      <c r="A3" s="55" t="s">
        <v>662</v>
      </c>
      <c r="B3" s="55"/>
      <c r="C3" s="55"/>
      <c r="D3" s="55"/>
      <c r="E3" s="55"/>
      <c r="F3" s="4"/>
      <c r="G3" s="5"/>
      <c r="H3" s="5"/>
      <c r="I3" s="4"/>
      <c r="J3" s="4"/>
    </row>
    <row r="4" spans="1:10" ht="13.5" thickBot="1">
      <c r="A4" s="6"/>
      <c r="B4" s="6"/>
      <c r="C4" s="6"/>
      <c r="D4" s="6"/>
      <c r="E4" s="6"/>
      <c r="F4" s="6"/>
      <c r="G4" s="6"/>
      <c r="H4" s="6"/>
      <c r="I4" s="2"/>
      <c r="J4" s="2"/>
    </row>
    <row r="5" spans="1:10" ht="21.5" thickBot="1">
      <c r="A5" s="44" t="s">
        <v>0</v>
      </c>
      <c r="B5" s="45" t="s">
        <v>658</v>
      </c>
      <c r="C5" s="45" t="s">
        <v>659</v>
      </c>
      <c r="D5" s="45" t="s">
        <v>668</v>
      </c>
      <c r="E5" s="46" t="s">
        <v>660</v>
      </c>
    </row>
    <row r="6" spans="1:10" ht="22">
      <c r="A6" s="40" t="s">
        <v>2</v>
      </c>
      <c r="B6" s="41" t="s">
        <v>3</v>
      </c>
      <c r="C6" s="42">
        <v>1587901167.28</v>
      </c>
      <c r="D6" s="42">
        <v>1053569892.95</v>
      </c>
      <c r="E6" s="43">
        <f>D6/C6</f>
        <v>0.66349840573183516</v>
      </c>
    </row>
    <row r="7" spans="1:10" ht="22" outlineLevel="1">
      <c r="A7" s="23" t="s">
        <v>4</v>
      </c>
      <c r="B7" s="24" t="s">
        <v>5</v>
      </c>
      <c r="C7" s="25">
        <v>174367175.72</v>
      </c>
      <c r="D7" s="25">
        <v>116725295.72</v>
      </c>
      <c r="E7" s="26">
        <f t="shared" ref="E7:E90" si="0">D7/C7</f>
        <v>0.669422414155737</v>
      </c>
    </row>
    <row r="8" spans="1:10" ht="13" outlineLevel="1">
      <c r="A8" s="15"/>
      <c r="B8" s="16" t="s">
        <v>663</v>
      </c>
      <c r="C8" s="17"/>
      <c r="D8" s="18"/>
      <c r="E8" s="27"/>
    </row>
    <row r="9" spans="1:10" ht="13" outlineLevel="1">
      <c r="A9" s="19"/>
      <c r="B9" s="20" t="s">
        <v>664</v>
      </c>
      <c r="C9" s="21"/>
      <c r="D9" s="22"/>
      <c r="E9" s="28"/>
    </row>
    <row r="10" spans="1:10" ht="13" outlineLevel="1">
      <c r="A10" s="19"/>
      <c r="B10" s="20" t="s">
        <v>665</v>
      </c>
      <c r="C10" s="21">
        <f>C20+C26+C29</f>
        <v>24457000</v>
      </c>
      <c r="D10" s="21">
        <f>D20+D26+D29</f>
        <v>11412528.77</v>
      </c>
      <c r="E10" s="28">
        <f>D10/C10</f>
        <v>0.46663649548186609</v>
      </c>
    </row>
    <row r="11" spans="1:10" ht="13" outlineLevel="1">
      <c r="A11" s="15"/>
      <c r="B11" s="16" t="s">
        <v>666</v>
      </c>
      <c r="C11" s="17">
        <f>C7-C10</f>
        <v>149910175.72</v>
      </c>
      <c r="D11" s="18">
        <f>D7-D10</f>
        <v>105312766.95</v>
      </c>
      <c r="E11" s="29">
        <f>D11/C11</f>
        <v>0.70250579351398823</v>
      </c>
    </row>
    <row r="12" spans="1:10" ht="21" outlineLevel="2">
      <c r="A12" s="7" t="s">
        <v>6</v>
      </c>
      <c r="B12" s="8" t="s">
        <v>7</v>
      </c>
      <c r="C12" s="9">
        <v>146478000.65000001</v>
      </c>
      <c r="D12" s="9">
        <v>102342382</v>
      </c>
      <c r="E12" s="30">
        <f t="shared" si="0"/>
        <v>0.69868773157643449</v>
      </c>
    </row>
    <row r="13" spans="1:10" ht="13" outlineLevel="7">
      <c r="A13" s="10" t="s">
        <v>8</v>
      </c>
      <c r="B13" s="11" t="s">
        <v>9</v>
      </c>
      <c r="C13" s="12">
        <v>7119838.4900000002</v>
      </c>
      <c r="D13" s="12">
        <v>3970937.19</v>
      </c>
      <c r="E13" s="31">
        <f t="shared" si="0"/>
        <v>0.55772854898004853</v>
      </c>
    </row>
    <row r="14" spans="1:10" ht="21" outlineLevel="7">
      <c r="A14" s="10" t="s">
        <v>10</v>
      </c>
      <c r="B14" s="11" t="s">
        <v>11</v>
      </c>
      <c r="C14" s="12">
        <v>136087962.16</v>
      </c>
      <c r="D14" s="12">
        <v>96298772.810000002</v>
      </c>
      <c r="E14" s="32">
        <f t="shared" si="0"/>
        <v>0.70762153596495592</v>
      </c>
    </row>
    <row r="15" spans="1:10" ht="31.5" outlineLevel="3">
      <c r="A15" s="7" t="s">
        <v>12</v>
      </c>
      <c r="B15" s="8" t="s">
        <v>13</v>
      </c>
      <c r="C15" s="9">
        <v>3270200</v>
      </c>
      <c r="D15" s="9">
        <v>2072672</v>
      </c>
      <c r="E15" s="30">
        <f t="shared" si="0"/>
        <v>0.63380588343220601</v>
      </c>
    </row>
    <row r="16" spans="1:10" ht="31.5" outlineLevel="7">
      <c r="A16" s="10" t="s">
        <v>12</v>
      </c>
      <c r="B16" s="11" t="s">
        <v>13</v>
      </c>
      <c r="C16" s="12">
        <v>3270200</v>
      </c>
      <c r="D16" s="12">
        <v>2072672</v>
      </c>
      <c r="E16" s="33">
        <f t="shared" si="0"/>
        <v>0.63380588343220601</v>
      </c>
    </row>
    <row r="17" spans="1:5" ht="21" outlineLevel="2">
      <c r="A17" s="7" t="s">
        <v>14</v>
      </c>
      <c r="B17" s="8" t="s">
        <v>15</v>
      </c>
      <c r="C17" s="9">
        <v>3383175.07</v>
      </c>
      <c r="D17" s="9">
        <v>3045384.95</v>
      </c>
      <c r="E17" s="30">
        <f t="shared" si="0"/>
        <v>0.90015588522293066</v>
      </c>
    </row>
    <row r="18" spans="1:5" ht="13" outlineLevel="7">
      <c r="A18" s="10" t="s">
        <v>16</v>
      </c>
      <c r="B18" s="11" t="s">
        <v>17</v>
      </c>
      <c r="C18" s="12">
        <v>300000</v>
      </c>
      <c r="D18" s="12">
        <v>253230</v>
      </c>
      <c r="E18" s="31">
        <f t="shared" si="0"/>
        <v>0.84409999999999996</v>
      </c>
    </row>
    <row r="19" spans="1:5" ht="21" outlineLevel="7">
      <c r="A19" s="10" t="s">
        <v>18</v>
      </c>
      <c r="B19" s="11" t="s">
        <v>19</v>
      </c>
      <c r="C19" s="12">
        <v>190000</v>
      </c>
      <c r="D19" s="12">
        <v>188000</v>
      </c>
      <c r="E19" s="34">
        <f t="shared" si="0"/>
        <v>0.98947368421052628</v>
      </c>
    </row>
    <row r="20" spans="1:5" ht="31.5" outlineLevel="7">
      <c r="A20" s="10" t="s">
        <v>20</v>
      </c>
      <c r="B20" s="11" t="s">
        <v>21</v>
      </c>
      <c r="C20" s="12">
        <v>100000</v>
      </c>
      <c r="D20" s="12">
        <v>100000</v>
      </c>
      <c r="E20" s="34">
        <f t="shared" si="0"/>
        <v>1</v>
      </c>
    </row>
    <row r="21" spans="1:5" ht="21" outlineLevel="7">
      <c r="A21" s="10" t="s">
        <v>22</v>
      </c>
      <c r="B21" s="11" t="s">
        <v>23</v>
      </c>
      <c r="C21" s="12">
        <v>2479941.17</v>
      </c>
      <c r="D21" s="12">
        <v>2297156.5299999998</v>
      </c>
      <c r="E21" s="34">
        <f t="shared" si="0"/>
        <v>0.92629476771015495</v>
      </c>
    </row>
    <row r="22" spans="1:5" ht="31.5" outlineLevel="7">
      <c r="A22" s="10" t="s">
        <v>24</v>
      </c>
      <c r="B22" s="11" t="s">
        <v>25</v>
      </c>
      <c r="C22" s="12">
        <v>303233.90000000002</v>
      </c>
      <c r="D22" s="12">
        <v>196998.42</v>
      </c>
      <c r="E22" s="34">
        <f t="shared" si="0"/>
        <v>0.64965830007792669</v>
      </c>
    </row>
    <row r="23" spans="1:5" ht="31.5" outlineLevel="7">
      <c r="A23" s="10" t="s">
        <v>26</v>
      </c>
      <c r="B23" s="11" t="s">
        <v>21</v>
      </c>
      <c r="C23" s="12">
        <v>10000</v>
      </c>
      <c r="D23" s="12">
        <v>10000</v>
      </c>
      <c r="E23" s="32">
        <f t="shared" si="0"/>
        <v>1</v>
      </c>
    </row>
    <row r="24" spans="1:5" ht="13" outlineLevel="2">
      <c r="A24" s="7" t="s">
        <v>27</v>
      </c>
      <c r="B24" s="8" t="s">
        <v>28</v>
      </c>
      <c r="C24" s="9">
        <v>399000</v>
      </c>
      <c r="D24" s="9">
        <v>275000</v>
      </c>
      <c r="E24" s="30">
        <f t="shared" si="0"/>
        <v>0.68922305764411029</v>
      </c>
    </row>
    <row r="25" spans="1:5" ht="13" outlineLevel="7">
      <c r="A25" s="10" t="s">
        <v>29</v>
      </c>
      <c r="B25" s="11" t="s">
        <v>30</v>
      </c>
      <c r="C25" s="12">
        <v>124000</v>
      </c>
      <c r="D25" s="12">
        <v>0</v>
      </c>
      <c r="E25" s="31">
        <f t="shared" si="0"/>
        <v>0</v>
      </c>
    </row>
    <row r="26" spans="1:5" ht="63" outlineLevel="7">
      <c r="A26" s="10" t="s">
        <v>31</v>
      </c>
      <c r="B26" s="13" t="s">
        <v>32</v>
      </c>
      <c r="C26" s="12">
        <v>250000</v>
      </c>
      <c r="D26" s="12">
        <v>250000</v>
      </c>
      <c r="E26" s="34">
        <f t="shared" si="0"/>
        <v>1</v>
      </c>
    </row>
    <row r="27" spans="1:5" ht="63" outlineLevel="7">
      <c r="A27" s="10" t="s">
        <v>33</v>
      </c>
      <c r="B27" s="13" t="s">
        <v>32</v>
      </c>
      <c r="C27" s="12">
        <v>25000</v>
      </c>
      <c r="D27" s="12">
        <v>25000</v>
      </c>
      <c r="E27" s="34">
        <f t="shared" si="0"/>
        <v>1</v>
      </c>
    </row>
    <row r="28" spans="1:5" ht="21" outlineLevel="2">
      <c r="A28" s="7" t="s">
        <v>34</v>
      </c>
      <c r="B28" s="8" t="s">
        <v>35</v>
      </c>
      <c r="C28" s="9">
        <v>24107000</v>
      </c>
      <c r="D28" s="9">
        <v>11062528.77</v>
      </c>
      <c r="E28" s="34">
        <f t="shared" si="0"/>
        <v>0.45889280167586177</v>
      </c>
    </row>
    <row r="29" spans="1:5" ht="31.5" outlineLevel="7">
      <c r="A29" s="10" t="s">
        <v>36</v>
      </c>
      <c r="B29" s="11" t="s">
        <v>37</v>
      </c>
      <c r="C29" s="12">
        <v>24107000</v>
      </c>
      <c r="D29" s="12">
        <v>11062528.77</v>
      </c>
      <c r="E29" s="32">
        <f t="shared" si="0"/>
        <v>0.45889280167586177</v>
      </c>
    </row>
    <row r="30" spans="1:5" ht="33" outlineLevel="1">
      <c r="A30" s="23" t="s">
        <v>38</v>
      </c>
      <c r="B30" s="24" t="s">
        <v>39</v>
      </c>
      <c r="C30" s="25">
        <v>159784201.52000001</v>
      </c>
      <c r="D30" s="25">
        <v>102119822.25</v>
      </c>
      <c r="E30" s="26">
        <f t="shared" si="0"/>
        <v>0.63911088379546566</v>
      </c>
    </row>
    <row r="31" spans="1:5" ht="13" outlineLevel="1">
      <c r="A31" s="15"/>
      <c r="B31" s="16" t="s">
        <v>663</v>
      </c>
      <c r="C31" s="17"/>
      <c r="D31" s="17"/>
      <c r="E31" s="27"/>
    </row>
    <row r="32" spans="1:5" ht="13" outlineLevel="1">
      <c r="A32" s="19"/>
      <c r="B32" s="20" t="s">
        <v>664</v>
      </c>
      <c r="C32" s="21"/>
      <c r="D32" s="21"/>
      <c r="E32" s="28"/>
    </row>
    <row r="33" spans="1:5" ht="13" outlineLevel="1">
      <c r="A33" s="19"/>
      <c r="B33" s="20" t="s">
        <v>665</v>
      </c>
      <c r="C33" s="21">
        <f>C41+C43+C42</f>
        <v>26474880</v>
      </c>
      <c r="D33" s="21">
        <f>D41+D43+D42</f>
        <v>15170257.41</v>
      </c>
      <c r="E33" s="35">
        <f>D33/C33</f>
        <v>0.57300570994089495</v>
      </c>
    </row>
    <row r="34" spans="1:5" ht="13" outlineLevel="1">
      <c r="A34" s="15"/>
      <c r="B34" s="16" t="s">
        <v>666</v>
      </c>
      <c r="C34" s="17">
        <f>C30-C33</f>
        <v>133309321.52000001</v>
      </c>
      <c r="D34" s="17">
        <f>D30-D33</f>
        <v>86949564.840000004</v>
      </c>
      <c r="E34" s="35">
        <f>D34/C34</f>
        <v>0.65223919714387879</v>
      </c>
    </row>
    <row r="35" spans="1:5" ht="21" outlineLevel="2">
      <c r="A35" s="7" t="s">
        <v>40</v>
      </c>
      <c r="B35" s="8" t="s">
        <v>41</v>
      </c>
      <c r="C35" s="9">
        <v>128991771.52</v>
      </c>
      <c r="D35" s="9">
        <v>84579277.140000001</v>
      </c>
      <c r="E35" s="30">
        <f t="shared" si="0"/>
        <v>0.65569513576985106</v>
      </c>
    </row>
    <row r="36" spans="1:5" ht="13" outlineLevel="7">
      <c r="A36" s="10" t="s">
        <v>42</v>
      </c>
      <c r="B36" s="11" t="s">
        <v>9</v>
      </c>
      <c r="C36" s="12">
        <v>65187900.82</v>
      </c>
      <c r="D36" s="12">
        <v>39005088.670000002</v>
      </c>
      <c r="E36" s="31">
        <f t="shared" si="0"/>
        <v>0.59834859198339196</v>
      </c>
    </row>
    <row r="37" spans="1:5" ht="21" outlineLevel="7">
      <c r="A37" s="10" t="s">
        <v>43</v>
      </c>
      <c r="B37" s="11" t="s">
        <v>11</v>
      </c>
      <c r="C37" s="12">
        <v>54911570.700000003</v>
      </c>
      <c r="D37" s="12">
        <v>39224184.469999999</v>
      </c>
      <c r="E37" s="34">
        <f t="shared" si="0"/>
        <v>0.71431547067365164</v>
      </c>
    </row>
    <row r="38" spans="1:5" ht="13" outlineLevel="7">
      <c r="A38" s="10" t="s">
        <v>44</v>
      </c>
      <c r="B38" s="11" t="s">
        <v>45</v>
      </c>
      <c r="C38" s="12">
        <v>8892300</v>
      </c>
      <c r="D38" s="12">
        <v>6350004</v>
      </c>
      <c r="E38" s="32">
        <f t="shared" si="0"/>
        <v>0.71410141358253765</v>
      </c>
    </row>
    <row r="39" spans="1:5" ht="13" outlineLevel="2">
      <c r="A39" s="7" t="s">
        <v>46</v>
      </c>
      <c r="B39" s="8" t="s">
        <v>47</v>
      </c>
      <c r="C39" s="9">
        <v>30155430</v>
      </c>
      <c r="D39" s="9">
        <v>17341553.239999998</v>
      </c>
      <c r="E39" s="30">
        <f t="shared" si="0"/>
        <v>0.57507232495109495</v>
      </c>
    </row>
    <row r="40" spans="1:5" ht="21" outlineLevel="7">
      <c r="A40" s="10" t="s">
        <v>48</v>
      </c>
      <c r="B40" s="11" t="s">
        <v>49</v>
      </c>
      <c r="C40" s="12">
        <v>260000</v>
      </c>
      <c r="D40" s="12">
        <v>0</v>
      </c>
      <c r="E40" s="31">
        <f t="shared" si="0"/>
        <v>0</v>
      </c>
    </row>
    <row r="41" spans="1:5" ht="52.5" outlineLevel="7">
      <c r="A41" s="10" t="s">
        <v>50</v>
      </c>
      <c r="B41" s="13" t="s">
        <v>51</v>
      </c>
      <c r="C41" s="12">
        <v>400000</v>
      </c>
      <c r="D41" s="12">
        <v>158595</v>
      </c>
      <c r="E41" s="34">
        <f t="shared" si="0"/>
        <v>0.39648749999999999</v>
      </c>
    </row>
    <row r="42" spans="1:5" ht="13" outlineLevel="7">
      <c r="A42" s="10" t="s">
        <v>52</v>
      </c>
      <c r="B42" s="11" t="s">
        <v>53</v>
      </c>
      <c r="C42" s="12">
        <v>18679880</v>
      </c>
      <c r="D42" s="12">
        <v>7616662.4100000001</v>
      </c>
      <c r="E42" s="34">
        <f t="shared" si="0"/>
        <v>0.40774685972286762</v>
      </c>
    </row>
    <row r="43" spans="1:5" ht="21" outlineLevel="7">
      <c r="A43" s="10" t="s">
        <v>54</v>
      </c>
      <c r="B43" s="11" t="s">
        <v>55</v>
      </c>
      <c r="C43" s="12">
        <v>7395000</v>
      </c>
      <c r="D43" s="12">
        <v>7395000</v>
      </c>
      <c r="E43" s="34">
        <f t="shared" si="0"/>
        <v>1</v>
      </c>
    </row>
    <row r="44" spans="1:5" ht="52.5" outlineLevel="7">
      <c r="A44" s="10" t="s">
        <v>56</v>
      </c>
      <c r="B44" s="13" t="s">
        <v>51</v>
      </c>
      <c r="C44" s="12">
        <v>40000</v>
      </c>
      <c r="D44" s="12">
        <v>20000</v>
      </c>
      <c r="E44" s="34">
        <f t="shared" si="0"/>
        <v>0.5</v>
      </c>
    </row>
    <row r="45" spans="1:5" ht="13" outlineLevel="7">
      <c r="A45" s="10" t="s">
        <v>57</v>
      </c>
      <c r="B45" s="11" t="s">
        <v>53</v>
      </c>
      <c r="C45" s="12">
        <v>2075550</v>
      </c>
      <c r="D45" s="12">
        <v>846295.83</v>
      </c>
      <c r="E45" s="34">
        <f t="shared" si="0"/>
        <v>0.40774533497145332</v>
      </c>
    </row>
    <row r="46" spans="1:5" ht="21" outlineLevel="7">
      <c r="A46" s="10" t="s">
        <v>58</v>
      </c>
      <c r="B46" s="11" t="s">
        <v>55</v>
      </c>
      <c r="C46" s="12">
        <v>1305000</v>
      </c>
      <c r="D46" s="12">
        <v>1305000</v>
      </c>
      <c r="E46" s="32">
        <f t="shared" si="0"/>
        <v>1</v>
      </c>
    </row>
    <row r="47" spans="1:5" ht="13" outlineLevel="2">
      <c r="A47" s="7" t="s">
        <v>59</v>
      </c>
      <c r="B47" s="8" t="s">
        <v>60</v>
      </c>
      <c r="C47" s="9">
        <v>637000</v>
      </c>
      <c r="D47" s="9">
        <v>198991.87</v>
      </c>
      <c r="E47" s="30">
        <f t="shared" si="0"/>
        <v>0.31238912087912085</v>
      </c>
    </row>
    <row r="48" spans="1:5" ht="21" outlineLevel="7">
      <c r="A48" s="10" t="s">
        <v>61</v>
      </c>
      <c r="B48" s="11" t="s">
        <v>62</v>
      </c>
      <c r="C48" s="12">
        <v>297000</v>
      </c>
      <c r="D48" s="12">
        <v>0</v>
      </c>
      <c r="E48" s="31">
        <f t="shared" si="0"/>
        <v>0</v>
      </c>
    </row>
    <row r="49" spans="1:5" ht="13" outlineLevel="7">
      <c r="A49" s="10" t="s">
        <v>63</v>
      </c>
      <c r="B49" s="11" t="s">
        <v>64</v>
      </c>
      <c r="C49" s="12">
        <v>60000</v>
      </c>
      <c r="D49" s="12">
        <v>0</v>
      </c>
      <c r="E49" s="34">
        <f t="shared" si="0"/>
        <v>0</v>
      </c>
    </row>
    <row r="50" spans="1:5" ht="13" outlineLevel="7">
      <c r="A50" s="10" t="s">
        <v>65</v>
      </c>
      <c r="B50" s="11" t="s">
        <v>66</v>
      </c>
      <c r="C50" s="12">
        <v>280000</v>
      </c>
      <c r="D50" s="12">
        <v>198991.87</v>
      </c>
      <c r="E50" s="32">
        <f t="shared" si="0"/>
        <v>0.71068524999999994</v>
      </c>
    </row>
    <row r="51" spans="1:5" ht="22" outlineLevel="1">
      <c r="A51" s="23" t="s">
        <v>67</v>
      </c>
      <c r="B51" s="24" t="s">
        <v>68</v>
      </c>
      <c r="C51" s="25">
        <v>124839361.91</v>
      </c>
      <c r="D51" s="25">
        <v>89654793.680000007</v>
      </c>
      <c r="E51" s="26">
        <f t="shared" si="0"/>
        <v>0.71816126186734697</v>
      </c>
    </row>
    <row r="52" spans="1:5" ht="13" outlineLevel="1">
      <c r="A52" s="15"/>
      <c r="B52" s="16" t="s">
        <v>663</v>
      </c>
      <c r="C52" s="17"/>
      <c r="D52" s="17"/>
      <c r="E52" s="27"/>
    </row>
    <row r="53" spans="1:5" ht="13" outlineLevel="1">
      <c r="A53" s="19"/>
      <c r="B53" s="20" t="s">
        <v>664</v>
      </c>
      <c r="C53" s="21"/>
      <c r="D53" s="21"/>
      <c r="E53" s="28"/>
    </row>
    <row r="54" spans="1:5" ht="13" outlineLevel="1">
      <c r="A54" s="19"/>
      <c r="B54" s="20" t="s">
        <v>665</v>
      </c>
      <c r="C54" s="21"/>
      <c r="D54" s="21"/>
      <c r="E54" s="28"/>
    </row>
    <row r="55" spans="1:5" ht="13" outlineLevel="1">
      <c r="A55" s="15"/>
      <c r="B55" s="16" t="s">
        <v>666</v>
      </c>
      <c r="C55" s="17">
        <f>C51-C54</f>
        <v>124839361.91</v>
      </c>
      <c r="D55" s="17">
        <f>D51-D54</f>
        <v>89654793.680000007</v>
      </c>
      <c r="E55" s="35">
        <f>D55/C55</f>
        <v>0.71816126186734697</v>
      </c>
    </row>
    <row r="56" spans="1:5" ht="21" outlineLevel="2">
      <c r="A56" s="7" t="s">
        <v>69</v>
      </c>
      <c r="B56" s="8" t="s">
        <v>70</v>
      </c>
      <c r="C56" s="9">
        <v>124027361.91</v>
      </c>
      <c r="D56" s="9">
        <v>89073000.180000007</v>
      </c>
      <c r="E56" s="30">
        <f t="shared" si="0"/>
        <v>0.71817217433549463</v>
      </c>
    </row>
    <row r="57" spans="1:5" ht="13" outlineLevel="7">
      <c r="A57" s="10" t="s">
        <v>71</v>
      </c>
      <c r="B57" s="11" t="s">
        <v>9</v>
      </c>
      <c r="C57" s="12">
        <v>4391324.8899999997</v>
      </c>
      <c r="D57" s="12">
        <v>2894598.65</v>
      </c>
      <c r="E57" s="31">
        <f t="shared" si="0"/>
        <v>0.65916294569587175</v>
      </c>
    </row>
    <row r="58" spans="1:5" ht="21" outlineLevel="7">
      <c r="A58" s="10" t="s">
        <v>72</v>
      </c>
      <c r="B58" s="11" t="s">
        <v>11</v>
      </c>
      <c r="C58" s="12">
        <v>119636037.02</v>
      </c>
      <c r="D58" s="12">
        <v>86178401.530000001</v>
      </c>
      <c r="E58" s="32">
        <f t="shared" si="0"/>
        <v>0.72033814957940512</v>
      </c>
    </row>
    <row r="59" spans="1:5" ht="21" outlineLevel="2">
      <c r="A59" s="7" t="s">
        <v>73</v>
      </c>
      <c r="B59" s="8" t="s">
        <v>74</v>
      </c>
      <c r="C59" s="9">
        <v>312000</v>
      </c>
      <c r="D59" s="9">
        <v>86040.8</v>
      </c>
      <c r="E59" s="30">
        <f t="shared" si="0"/>
        <v>0.27577179487179487</v>
      </c>
    </row>
    <row r="60" spans="1:5" ht="13" outlineLevel="7">
      <c r="A60" s="10" t="s">
        <v>75</v>
      </c>
      <c r="B60" s="11" t="s">
        <v>76</v>
      </c>
      <c r="C60" s="12">
        <v>312000</v>
      </c>
      <c r="D60" s="12">
        <v>86040.8</v>
      </c>
      <c r="E60" s="33">
        <f t="shared" si="0"/>
        <v>0.27577179487179487</v>
      </c>
    </row>
    <row r="61" spans="1:5" ht="13" outlineLevel="2">
      <c r="A61" s="7" t="s">
        <v>77</v>
      </c>
      <c r="B61" s="8" t="s">
        <v>78</v>
      </c>
      <c r="C61" s="9">
        <v>500000</v>
      </c>
      <c r="D61" s="9">
        <v>495752.7</v>
      </c>
      <c r="E61" s="30">
        <f t="shared" si="0"/>
        <v>0.99150539999999998</v>
      </c>
    </row>
    <row r="62" spans="1:5" ht="13" outlineLevel="7">
      <c r="A62" s="10" t="s">
        <v>79</v>
      </c>
      <c r="B62" s="11" t="s">
        <v>80</v>
      </c>
      <c r="C62" s="12">
        <v>500000</v>
      </c>
      <c r="D62" s="12">
        <v>495752.7</v>
      </c>
      <c r="E62" s="33">
        <f t="shared" si="0"/>
        <v>0.99150539999999998</v>
      </c>
    </row>
    <row r="63" spans="1:5" ht="22" outlineLevel="1">
      <c r="A63" s="23" t="s">
        <v>81</v>
      </c>
      <c r="B63" s="24" t="s">
        <v>82</v>
      </c>
      <c r="C63" s="25">
        <v>1048943600</v>
      </c>
      <c r="D63" s="25">
        <v>693678798.98000002</v>
      </c>
      <c r="E63" s="26">
        <f t="shared" si="0"/>
        <v>0.66131181788992277</v>
      </c>
    </row>
    <row r="64" spans="1:5" ht="13" outlineLevel="1">
      <c r="A64" s="15"/>
      <c r="B64" s="16" t="s">
        <v>663</v>
      </c>
      <c r="C64" s="17"/>
      <c r="D64" s="17"/>
      <c r="E64" s="27"/>
    </row>
    <row r="65" spans="1:5" ht="13" outlineLevel="1">
      <c r="A65" s="19"/>
      <c r="B65" s="20" t="s">
        <v>664</v>
      </c>
      <c r="C65" s="21"/>
      <c r="D65" s="21"/>
      <c r="E65" s="28"/>
    </row>
    <row r="66" spans="1:5" ht="13" outlineLevel="1">
      <c r="A66" s="19"/>
      <c r="B66" s="20" t="s">
        <v>665</v>
      </c>
      <c r="C66" s="21">
        <f>C69+C70+C76</f>
        <v>1042757600</v>
      </c>
      <c r="D66" s="21">
        <f>D69+D70+D76</f>
        <v>690714831.05999994</v>
      </c>
      <c r="E66" s="28">
        <f>D66/C66</f>
        <v>0.66239251678434174</v>
      </c>
    </row>
    <row r="67" spans="1:5" ht="13" outlineLevel="1">
      <c r="A67" s="15"/>
      <c r="B67" s="16" t="s">
        <v>666</v>
      </c>
      <c r="C67" s="17">
        <f>C63-C66</f>
        <v>6186000</v>
      </c>
      <c r="D67" s="17">
        <f>D63-D66</f>
        <v>2963967.9200000763</v>
      </c>
      <c r="E67" s="35">
        <f>D67/C67</f>
        <v>0.4791412738441766</v>
      </c>
    </row>
    <row r="68" spans="1:5" ht="21" outlineLevel="2">
      <c r="A68" s="7" t="s">
        <v>83</v>
      </c>
      <c r="B68" s="8" t="s">
        <v>84</v>
      </c>
      <c r="C68" s="9">
        <v>1042517600</v>
      </c>
      <c r="D68" s="9">
        <v>690474831.05999994</v>
      </c>
      <c r="E68" s="30">
        <f t="shared" si="0"/>
        <v>0.66231479551040673</v>
      </c>
    </row>
    <row r="69" spans="1:5" ht="63" outlineLevel="7">
      <c r="A69" s="10" t="s">
        <v>85</v>
      </c>
      <c r="B69" s="13" t="s">
        <v>86</v>
      </c>
      <c r="C69" s="12">
        <v>539254200</v>
      </c>
      <c r="D69" s="12">
        <v>352599569.67000002</v>
      </c>
      <c r="E69" s="31">
        <f t="shared" si="0"/>
        <v>0.65386522658516155</v>
      </c>
    </row>
    <row r="70" spans="1:5" ht="73.5" outlineLevel="7">
      <c r="A70" s="10" t="s">
        <v>87</v>
      </c>
      <c r="B70" s="13" t="s">
        <v>88</v>
      </c>
      <c r="C70" s="12">
        <v>503263400</v>
      </c>
      <c r="D70" s="12">
        <v>337875261.38999999</v>
      </c>
      <c r="E70" s="32">
        <f t="shared" si="0"/>
        <v>0.671368633979741</v>
      </c>
    </row>
    <row r="71" spans="1:5" ht="13" outlineLevel="2">
      <c r="A71" s="7" t="s">
        <v>89</v>
      </c>
      <c r="B71" s="8" t="s">
        <v>90</v>
      </c>
      <c r="C71" s="9">
        <v>6306000</v>
      </c>
      <c r="D71" s="9">
        <v>3091735.46</v>
      </c>
      <c r="E71" s="30">
        <f t="shared" si="0"/>
        <v>0.49028472248652077</v>
      </c>
    </row>
    <row r="72" spans="1:5" ht="21" outlineLevel="7">
      <c r="A72" s="10" t="s">
        <v>91</v>
      </c>
      <c r="B72" s="11" t="s">
        <v>92</v>
      </c>
      <c r="C72" s="12">
        <v>580000</v>
      </c>
      <c r="D72" s="12">
        <v>176280</v>
      </c>
      <c r="E72" s="31">
        <f t="shared" si="0"/>
        <v>0.3039310344827586</v>
      </c>
    </row>
    <row r="73" spans="1:5" ht="13" outlineLevel="7">
      <c r="A73" s="10" t="s">
        <v>93</v>
      </c>
      <c r="B73" s="11" t="s">
        <v>94</v>
      </c>
      <c r="C73" s="12">
        <v>8000</v>
      </c>
      <c r="D73" s="12">
        <v>0</v>
      </c>
      <c r="E73" s="34">
        <f t="shared" si="0"/>
        <v>0</v>
      </c>
    </row>
    <row r="74" spans="1:5" ht="13" outlineLevel="7">
      <c r="A74" s="10" t="s">
        <v>95</v>
      </c>
      <c r="B74" s="11" t="s">
        <v>96</v>
      </c>
      <c r="C74" s="12">
        <v>400000</v>
      </c>
      <c r="D74" s="12">
        <v>205875</v>
      </c>
      <c r="E74" s="34">
        <f t="shared" si="0"/>
        <v>0.51468749999999996</v>
      </c>
    </row>
    <row r="75" spans="1:5" ht="21" outlineLevel="7">
      <c r="A75" s="10" t="s">
        <v>97</v>
      </c>
      <c r="B75" s="11" t="s">
        <v>98</v>
      </c>
      <c r="C75" s="12">
        <v>5054000</v>
      </c>
      <c r="D75" s="12">
        <v>2457580.46</v>
      </c>
      <c r="E75" s="34">
        <f t="shared" si="0"/>
        <v>0.48626443609022557</v>
      </c>
    </row>
    <row r="76" spans="1:5" ht="21" outlineLevel="7">
      <c r="A76" s="10" t="s">
        <v>99</v>
      </c>
      <c r="B76" s="11" t="s">
        <v>92</v>
      </c>
      <c r="C76" s="12">
        <v>240000</v>
      </c>
      <c r="D76" s="12">
        <v>240000</v>
      </c>
      <c r="E76" s="34">
        <f t="shared" si="0"/>
        <v>1</v>
      </c>
    </row>
    <row r="77" spans="1:5" ht="21" outlineLevel="7">
      <c r="A77" s="10" t="s">
        <v>100</v>
      </c>
      <c r="B77" s="11" t="s">
        <v>92</v>
      </c>
      <c r="C77" s="12">
        <v>24000</v>
      </c>
      <c r="D77" s="12">
        <v>12000</v>
      </c>
      <c r="E77" s="32">
        <f t="shared" si="0"/>
        <v>0.5</v>
      </c>
    </row>
    <row r="78" spans="1:5" ht="13" outlineLevel="2">
      <c r="A78" s="7" t="s">
        <v>101</v>
      </c>
      <c r="B78" s="8" t="s">
        <v>102</v>
      </c>
      <c r="C78" s="9">
        <v>120000</v>
      </c>
      <c r="D78" s="9">
        <v>112232.46</v>
      </c>
      <c r="E78" s="30">
        <f t="shared" si="0"/>
        <v>0.9352705</v>
      </c>
    </row>
    <row r="79" spans="1:5" ht="13" outlineLevel="7">
      <c r="A79" s="10" t="s">
        <v>103</v>
      </c>
      <c r="B79" s="11" t="s">
        <v>104</v>
      </c>
      <c r="C79" s="12">
        <v>120000</v>
      </c>
      <c r="D79" s="12">
        <v>112232.46</v>
      </c>
      <c r="E79" s="33">
        <f t="shared" si="0"/>
        <v>0.9352705</v>
      </c>
    </row>
    <row r="80" spans="1:5" ht="22" outlineLevel="1">
      <c r="A80" s="23" t="s">
        <v>105</v>
      </c>
      <c r="B80" s="24" t="s">
        <v>106</v>
      </c>
      <c r="C80" s="25">
        <v>1316700</v>
      </c>
      <c r="D80" s="25">
        <v>706761.81</v>
      </c>
      <c r="E80" s="26">
        <f t="shared" si="0"/>
        <v>0.5367675324675325</v>
      </c>
    </row>
    <row r="81" spans="1:5" ht="13" outlineLevel="1">
      <c r="A81" s="15"/>
      <c r="B81" s="16" t="s">
        <v>663</v>
      </c>
      <c r="C81" s="17"/>
      <c r="D81" s="17"/>
      <c r="E81" s="27"/>
    </row>
    <row r="82" spans="1:5" ht="13" outlineLevel="1">
      <c r="A82" s="19"/>
      <c r="B82" s="20" t="s">
        <v>664</v>
      </c>
      <c r="C82" s="21"/>
      <c r="D82" s="21"/>
      <c r="E82" s="28"/>
    </row>
    <row r="83" spans="1:5" ht="13" outlineLevel="1">
      <c r="A83" s="19"/>
      <c r="B83" s="20" t="s">
        <v>665</v>
      </c>
      <c r="C83" s="21">
        <f>C90+C91+C92</f>
        <v>265600</v>
      </c>
      <c r="D83" s="21">
        <f>D90+D91+D92</f>
        <v>180063.4</v>
      </c>
      <c r="E83" s="28">
        <f>E82</f>
        <v>0</v>
      </c>
    </row>
    <row r="84" spans="1:5" ht="13" outlineLevel="1">
      <c r="A84" s="15"/>
      <c r="B84" s="16" t="s">
        <v>666</v>
      </c>
      <c r="C84" s="17">
        <f>C80-C83</f>
        <v>1051100</v>
      </c>
      <c r="D84" s="17">
        <f>D80-D83</f>
        <v>526698.41</v>
      </c>
      <c r="E84" s="35">
        <f>E83</f>
        <v>0</v>
      </c>
    </row>
    <row r="85" spans="1:5" ht="21" outlineLevel="2">
      <c r="A85" s="7" t="s">
        <v>107</v>
      </c>
      <c r="B85" s="8" t="s">
        <v>108</v>
      </c>
      <c r="C85" s="9">
        <v>1316700</v>
      </c>
      <c r="D85" s="9">
        <v>706761.81</v>
      </c>
      <c r="E85" s="30">
        <f t="shared" si="0"/>
        <v>0.5367675324675325</v>
      </c>
    </row>
    <row r="86" spans="1:5" ht="21" outlineLevel="7">
      <c r="A86" s="10" t="s">
        <v>109</v>
      </c>
      <c r="B86" s="11" t="s">
        <v>110</v>
      </c>
      <c r="C86" s="12">
        <v>55300</v>
      </c>
      <c r="D86" s="12">
        <v>0</v>
      </c>
      <c r="E86" s="31">
        <f t="shared" si="0"/>
        <v>0</v>
      </c>
    </row>
    <row r="87" spans="1:5" ht="21" outlineLevel="7">
      <c r="A87" s="10" t="s">
        <v>111</v>
      </c>
      <c r="B87" s="11" t="s">
        <v>112</v>
      </c>
      <c r="C87" s="12">
        <v>315680</v>
      </c>
      <c r="D87" s="12">
        <v>193847.75</v>
      </c>
      <c r="E87" s="34">
        <f t="shared" si="0"/>
        <v>0.61406408388241251</v>
      </c>
    </row>
    <row r="88" spans="1:5" ht="21" outlineLevel="7">
      <c r="A88" s="10" t="s">
        <v>113</v>
      </c>
      <c r="B88" s="11" t="s">
        <v>114</v>
      </c>
      <c r="C88" s="12">
        <v>345100</v>
      </c>
      <c r="D88" s="12">
        <v>272685</v>
      </c>
      <c r="E88" s="34">
        <f t="shared" si="0"/>
        <v>0.79016227180527387</v>
      </c>
    </row>
    <row r="89" spans="1:5" ht="13" outlineLevel="7">
      <c r="A89" s="10" t="s">
        <v>115</v>
      </c>
      <c r="B89" s="11" t="s">
        <v>116</v>
      </c>
      <c r="C89" s="12">
        <v>308460</v>
      </c>
      <c r="D89" s="12">
        <v>42150.32</v>
      </c>
      <c r="E89" s="34">
        <f t="shared" si="0"/>
        <v>0.13664760422745251</v>
      </c>
    </row>
    <row r="90" spans="1:5" ht="31.5" outlineLevel="7">
      <c r="A90" s="10" t="s">
        <v>117</v>
      </c>
      <c r="B90" s="11" t="s">
        <v>118</v>
      </c>
      <c r="C90" s="12">
        <v>204200</v>
      </c>
      <c r="D90" s="12">
        <v>120663.4</v>
      </c>
      <c r="E90" s="34">
        <f t="shared" si="0"/>
        <v>0.59090793339862879</v>
      </c>
    </row>
    <row r="91" spans="1:5" ht="31.5" outlineLevel="7">
      <c r="A91" s="10" t="s">
        <v>119</v>
      </c>
      <c r="B91" s="11" t="s">
        <v>120</v>
      </c>
      <c r="C91" s="12">
        <v>59400</v>
      </c>
      <c r="D91" s="12">
        <v>59400</v>
      </c>
      <c r="E91" s="34">
        <f t="shared" ref="E91:E182" si="1">D91/C91</f>
        <v>1</v>
      </c>
    </row>
    <row r="92" spans="1:5" ht="31.5" outlineLevel="7">
      <c r="A92" s="10" t="s">
        <v>121</v>
      </c>
      <c r="B92" s="11" t="s">
        <v>122</v>
      </c>
      <c r="C92" s="12">
        <v>2000</v>
      </c>
      <c r="D92" s="12">
        <v>0</v>
      </c>
      <c r="E92" s="34">
        <f t="shared" si="1"/>
        <v>0</v>
      </c>
    </row>
    <row r="93" spans="1:5" ht="31.5" outlineLevel="7">
      <c r="A93" s="10" t="s">
        <v>123</v>
      </c>
      <c r="B93" s="11" t="s">
        <v>118</v>
      </c>
      <c r="C93" s="12">
        <v>20420</v>
      </c>
      <c r="D93" s="12">
        <v>12075.34</v>
      </c>
      <c r="E93" s="34">
        <f t="shared" si="1"/>
        <v>0.59134867776689526</v>
      </c>
    </row>
    <row r="94" spans="1:5" ht="31.5" outlineLevel="7">
      <c r="A94" s="10" t="s">
        <v>124</v>
      </c>
      <c r="B94" s="11" t="s">
        <v>120</v>
      </c>
      <c r="C94" s="12">
        <v>5940</v>
      </c>
      <c r="D94" s="12">
        <v>5940</v>
      </c>
      <c r="E94" s="34">
        <f t="shared" si="1"/>
        <v>1</v>
      </c>
    </row>
    <row r="95" spans="1:5" ht="31.5" outlineLevel="7">
      <c r="A95" s="10" t="s">
        <v>125</v>
      </c>
      <c r="B95" s="11" t="s">
        <v>122</v>
      </c>
      <c r="C95" s="12">
        <v>200</v>
      </c>
      <c r="D95" s="12">
        <v>0</v>
      </c>
      <c r="E95" s="32">
        <f t="shared" si="1"/>
        <v>0</v>
      </c>
    </row>
    <row r="96" spans="1:5" ht="22" outlineLevel="1">
      <c r="A96" s="23" t="s">
        <v>126</v>
      </c>
      <c r="B96" s="24" t="s">
        <v>127</v>
      </c>
      <c r="C96" s="25">
        <v>46454540</v>
      </c>
      <c r="D96" s="25">
        <v>27199942.84</v>
      </c>
      <c r="E96" s="26">
        <f t="shared" si="1"/>
        <v>0.58551742929754547</v>
      </c>
    </row>
    <row r="97" spans="1:5" ht="13" outlineLevel="1">
      <c r="A97" s="15"/>
      <c r="B97" s="16" t="s">
        <v>663</v>
      </c>
      <c r="C97" s="17"/>
      <c r="D97" s="17"/>
      <c r="E97" s="27"/>
    </row>
    <row r="98" spans="1:5" ht="13" outlineLevel="1">
      <c r="A98" s="19"/>
      <c r="B98" s="20" t="s">
        <v>664</v>
      </c>
      <c r="C98" s="21"/>
      <c r="D98" s="21"/>
      <c r="E98" s="28"/>
    </row>
    <row r="99" spans="1:5" ht="13" outlineLevel="1">
      <c r="A99" s="19"/>
      <c r="B99" s="20" t="s">
        <v>665</v>
      </c>
      <c r="C99" s="21">
        <f>C110+C107</f>
        <v>35078100</v>
      </c>
      <c r="D99" s="21">
        <f>D110+D107</f>
        <v>17890081.350000001</v>
      </c>
      <c r="E99" s="28">
        <f>D99/C99</f>
        <v>0.51000713693158983</v>
      </c>
    </row>
    <row r="100" spans="1:5" ht="13" outlineLevel="1">
      <c r="A100" s="15"/>
      <c r="B100" s="16" t="s">
        <v>666</v>
      </c>
      <c r="C100" s="17">
        <f>C96-C99</f>
        <v>11376440</v>
      </c>
      <c r="D100" s="17">
        <f>D96-D99</f>
        <v>9309861.4899999984</v>
      </c>
      <c r="E100" s="35">
        <f>D100/C100</f>
        <v>0.81834576458013208</v>
      </c>
    </row>
    <row r="101" spans="1:5" ht="21" outlineLevel="2">
      <c r="A101" s="7" t="s">
        <v>128</v>
      </c>
      <c r="B101" s="8" t="s">
        <v>129</v>
      </c>
      <c r="C101" s="9">
        <v>3374530</v>
      </c>
      <c r="D101" s="9">
        <v>1763090.86</v>
      </c>
      <c r="E101" s="30">
        <f t="shared" si="1"/>
        <v>0.52247005064408969</v>
      </c>
    </row>
    <row r="102" spans="1:5" ht="21" outlineLevel="7">
      <c r="A102" s="10" t="s">
        <v>130</v>
      </c>
      <c r="B102" s="11" t="s">
        <v>131</v>
      </c>
      <c r="C102" s="12">
        <v>1058090</v>
      </c>
      <c r="D102" s="12">
        <v>266521.76</v>
      </c>
      <c r="E102" s="31">
        <f t="shared" si="1"/>
        <v>0.25188949900292035</v>
      </c>
    </row>
    <row r="103" spans="1:5" ht="13" outlineLevel="7">
      <c r="A103" s="10" t="s">
        <v>132</v>
      </c>
      <c r="B103" s="11" t="s">
        <v>133</v>
      </c>
      <c r="C103" s="12">
        <v>1016440</v>
      </c>
      <c r="D103" s="12">
        <v>726570</v>
      </c>
      <c r="E103" s="34">
        <f t="shared" si="1"/>
        <v>0.71481838573845968</v>
      </c>
    </row>
    <row r="104" spans="1:5" ht="13" outlineLevel="7">
      <c r="A104" s="10" t="s">
        <v>134</v>
      </c>
      <c r="B104" s="11" t="s">
        <v>135</v>
      </c>
      <c r="C104" s="12">
        <v>1300000</v>
      </c>
      <c r="D104" s="12">
        <v>769999.1</v>
      </c>
      <c r="E104" s="32">
        <f t="shared" si="1"/>
        <v>0.59230700000000003</v>
      </c>
    </row>
    <row r="105" spans="1:5" ht="21" outlineLevel="2">
      <c r="A105" s="7" t="s">
        <v>136</v>
      </c>
      <c r="B105" s="8" t="s">
        <v>137</v>
      </c>
      <c r="C105" s="9">
        <v>8021010</v>
      </c>
      <c r="D105" s="9">
        <v>7565870.6299999999</v>
      </c>
      <c r="E105" s="30">
        <f t="shared" si="1"/>
        <v>0.94325660110135756</v>
      </c>
    </row>
    <row r="106" spans="1:5" ht="13" outlineLevel="7">
      <c r="A106" s="10" t="s">
        <v>138</v>
      </c>
      <c r="B106" s="11" t="s">
        <v>139</v>
      </c>
      <c r="C106" s="12">
        <v>8000000</v>
      </c>
      <c r="D106" s="12">
        <v>7544860.6299999999</v>
      </c>
      <c r="E106" s="31">
        <f t="shared" si="1"/>
        <v>0.94310757874999995</v>
      </c>
    </row>
    <row r="107" spans="1:5" ht="21" outlineLevel="7">
      <c r="A107" s="10" t="s">
        <v>140</v>
      </c>
      <c r="B107" s="11" t="s">
        <v>141</v>
      </c>
      <c r="C107" s="12">
        <v>19100</v>
      </c>
      <c r="D107" s="12">
        <v>19100</v>
      </c>
      <c r="E107" s="34">
        <f t="shared" si="1"/>
        <v>1</v>
      </c>
    </row>
    <row r="108" spans="1:5" ht="21" outlineLevel="7">
      <c r="A108" s="10" t="s">
        <v>142</v>
      </c>
      <c r="B108" s="11" t="s">
        <v>141</v>
      </c>
      <c r="C108" s="12">
        <v>1910</v>
      </c>
      <c r="D108" s="12">
        <v>1910</v>
      </c>
      <c r="E108" s="32">
        <f t="shared" si="1"/>
        <v>1</v>
      </c>
    </row>
    <row r="109" spans="1:5" ht="42" outlineLevel="2">
      <c r="A109" s="7" t="s">
        <v>143</v>
      </c>
      <c r="B109" s="14" t="s">
        <v>144</v>
      </c>
      <c r="C109" s="9">
        <v>35059000</v>
      </c>
      <c r="D109" s="9">
        <v>17870981.350000001</v>
      </c>
      <c r="E109" s="30">
        <f t="shared" si="1"/>
        <v>0.50974019082118716</v>
      </c>
    </row>
    <row r="110" spans="1:5" ht="63" outlineLevel="7">
      <c r="A110" s="10" t="s">
        <v>145</v>
      </c>
      <c r="B110" s="13" t="s">
        <v>146</v>
      </c>
      <c r="C110" s="12">
        <v>35059000</v>
      </c>
      <c r="D110" s="12">
        <v>17870981.350000001</v>
      </c>
      <c r="E110" s="36">
        <f t="shared" si="1"/>
        <v>0.50974019082118716</v>
      </c>
    </row>
    <row r="111" spans="1:5" ht="22" outlineLevel="1">
      <c r="A111" s="23" t="s">
        <v>147</v>
      </c>
      <c r="B111" s="24" t="s">
        <v>148</v>
      </c>
      <c r="C111" s="25">
        <v>17613826</v>
      </c>
      <c r="D111" s="25">
        <v>11899234.08</v>
      </c>
      <c r="E111" s="26">
        <f t="shared" si="1"/>
        <v>0.6755621453283347</v>
      </c>
    </row>
    <row r="112" spans="1:5" ht="13" outlineLevel="1">
      <c r="A112" s="15"/>
      <c r="B112" s="16" t="s">
        <v>663</v>
      </c>
      <c r="C112" s="17"/>
      <c r="D112" s="17"/>
      <c r="E112" s="27"/>
    </row>
    <row r="113" spans="1:5" ht="13" outlineLevel="1">
      <c r="A113" s="19"/>
      <c r="B113" s="20" t="s">
        <v>664</v>
      </c>
      <c r="C113" s="21"/>
      <c r="D113" s="21"/>
      <c r="E113" s="28"/>
    </row>
    <row r="114" spans="1:5" ht="13" outlineLevel="1">
      <c r="A114" s="19"/>
      <c r="B114" s="20" t="s">
        <v>665</v>
      </c>
      <c r="C114" s="21">
        <f>C122</f>
        <v>4860000</v>
      </c>
      <c r="D114" s="21">
        <f>D122</f>
        <v>3240000</v>
      </c>
      <c r="E114" s="28">
        <f>D114/C114</f>
        <v>0.66666666666666663</v>
      </c>
    </row>
    <row r="115" spans="1:5" ht="13" outlineLevel="1">
      <c r="A115" s="15"/>
      <c r="B115" s="16" t="s">
        <v>666</v>
      </c>
      <c r="C115" s="17">
        <f>C111-C114</f>
        <v>12753826</v>
      </c>
      <c r="D115" s="17">
        <f>D111-D114</f>
        <v>8659234.0800000001</v>
      </c>
      <c r="E115" s="35">
        <f>D115/C115</f>
        <v>0.67895187530392842</v>
      </c>
    </row>
    <row r="116" spans="1:5" ht="21" outlineLevel="2">
      <c r="A116" s="7" t="s">
        <v>149</v>
      </c>
      <c r="B116" s="8" t="s">
        <v>150</v>
      </c>
      <c r="C116" s="9">
        <v>17469826</v>
      </c>
      <c r="D116" s="9">
        <v>11838754.08</v>
      </c>
      <c r="E116" s="30">
        <f t="shared" si="1"/>
        <v>0.6776686888581489</v>
      </c>
    </row>
    <row r="117" spans="1:5" ht="13" outlineLevel="7">
      <c r="A117" s="10" t="s">
        <v>151</v>
      </c>
      <c r="B117" s="11" t="s">
        <v>152</v>
      </c>
      <c r="C117" s="12">
        <v>2710776</v>
      </c>
      <c r="D117" s="12">
        <v>1942781</v>
      </c>
      <c r="E117" s="31">
        <f t="shared" si="1"/>
        <v>0.71668813653359775</v>
      </c>
    </row>
    <row r="118" spans="1:5" ht="21" outlineLevel="7">
      <c r="A118" s="10" t="s">
        <v>153</v>
      </c>
      <c r="B118" s="11" t="s">
        <v>154</v>
      </c>
      <c r="C118" s="12">
        <v>3659500</v>
      </c>
      <c r="D118" s="12">
        <v>2608674</v>
      </c>
      <c r="E118" s="34">
        <f t="shared" si="1"/>
        <v>0.71284984287470965</v>
      </c>
    </row>
    <row r="119" spans="1:5" ht="21" outlineLevel="7">
      <c r="A119" s="10" t="s">
        <v>155</v>
      </c>
      <c r="B119" s="11" t="s">
        <v>156</v>
      </c>
      <c r="C119" s="12">
        <v>2202720</v>
      </c>
      <c r="D119" s="12">
        <v>1563840</v>
      </c>
      <c r="E119" s="34">
        <f t="shared" si="1"/>
        <v>0.70995859664414906</v>
      </c>
    </row>
    <row r="120" spans="1:5" ht="21" outlineLevel="7">
      <c r="A120" s="10" t="s">
        <v>157</v>
      </c>
      <c r="B120" s="11" t="s">
        <v>158</v>
      </c>
      <c r="C120" s="12">
        <v>3053626</v>
      </c>
      <c r="D120" s="12">
        <v>1980619</v>
      </c>
      <c r="E120" s="34">
        <f t="shared" si="1"/>
        <v>0.64861217450991049</v>
      </c>
    </row>
    <row r="121" spans="1:5" ht="21" outlineLevel="7">
      <c r="A121" s="10" t="s">
        <v>159</v>
      </c>
      <c r="B121" s="11" t="s">
        <v>160</v>
      </c>
      <c r="C121" s="12">
        <v>327204</v>
      </c>
      <c r="D121" s="12">
        <v>178840.08</v>
      </c>
      <c r="E121" s="34">
        <f t="shared" si="1"/>
        <v>0.54657057982176249</v>
      </c>
    </row>
    <row r="122" spans="1:5" ht="31.5" outlineLevel="7">
      <c r="A122" s="10" t="s">
        <v>161</v>
      </c>
      <c r="B122" s="11" t="s">
        <v>162</v>
      </c>
      <c r="C122" s="12">
        <v>4860000</v>
      </c>
      <c r="D122" s="12">
        <v>3240000</v>
      </c>
      <c r="E122" s="34">
        <f t="shared" si="1"/>
        <v>0.66666666666666663</v>
      </c>
    </row>
    <row r="123" spans="1:5" ht="31.5" outlineLevel="7">
      <c r="A123" s="10" t="s">
        <v>163</v>
      </c>
      <c r="B123" s="11" t="s">
        <v>162</v>
      </c>
      <c r="C123" s="12">
        <v>656000</v>
      </c>
      <c r="D123" s="12">
        <v>324000</v>
      </c>
      <c r="E123" s="32">
        <f t="shared" si="1"/>
        <v>0.49390243902439024</v>
      </c>
    </row>
    <row r="124" spans="1:5" ht="13" outlineLevel="2">
      <c r="A124" s="7" t="s">
        <v>164</v>
      </c>
      <c r="B124" s="8" t="s">
        <v>165</v>
      </c>
      <c r="C124" s="9">
        <v>144000</v>
      </c>
      <c r="D124" s="9">
        <v>60480</v>
      </c>
      <c r="E124" s="30">
        <f t="shared" si="1"/>
        <v>0.42</v>
      </c>
    </row>
    <row r="125" spans="1:5" ht="13" outlineLevel="7">
      <c r="A125" s="10" t="s">
        <v>166</v>
      </c>
      <c r="B125" s="11" t="s">
        <v>167</v>
      </c>
      <c r="C125" s="12">
        <v>144000</v>
      </c>
      <c r="D125" s="12">
        <v>60480</v>
      </c>
      <c r="E125" s="33">
        <f t="shared" si="1"/>
        <v>0.42</v>
      </c>
    </row>
    <row r="126" spans="1:5" ht="33" outlineLevel="1">
      <c r="A126" s="23" t="s">
        <v>168</v>
      </c>
      <c r="B126" s="24" t="s">
        <v>169</v>
      </c>
      <c r="C126" s="25">
        <v>14581762.130000001</v>
      </c>
      <c r="D126" s="25">
        <v>11585243.59</v>
      </c>
      <c r="E126" s="26">
        <f t="shared" si="1"/>
        <v>0.7945023027199799</v>
      </c>
    </row>
    <row r="127" spans="1:5" ht="13" outlineLevel="1">
      <c r="A127" s="15"/>
      <c r="B127" s="16" t="s">
        <v>663</v>
      </c>
      <c r="C127" s="17"/>
      <c r="D127" s="17"/>
      <c r="E127" s="27"/>
    </row>
    <row r="128" spans="1:5" ht="13" outlineLevel="1">
      <c r="A128" s="19"/>
      <c r="B128" s="20" t="s">
        <v>664</v>
      </c>
      <c r="C128" s="21"/>
      <c r="D128" s="21"/>
      <c r="E128" s="28"/>
    </row>
    <row r="129" spans="1:5" ht="13" outlineLevel="1">
      <c r="A129" s="19"/>
      <c r="B129" s="20" t="s">
        <v>665</v>
      </c>
      <c r="C129" s="21">
        <f>C137+C135+C136</f>
        <v>10851900</v>
      </c>
      <c r="D129" s="21">
        <f>D137+D135+D136</f>
        <v>9050302.9199999999</v>
      </c>
      <c r="E129" s="28">
        <f>D129/C129</f>
        <v>0.8339832582312775</v>
      </c>
    </row>
    <row r="130" spans="1:5" ht="13" outlineLevel="1">
      <c r="A130" s="15"/>
      <c r="B130" s="16" t="s">
        <v>666</v>
      </c>
      <c r="C130" s="17">
        <f>C126-C129</f>
        <v>3729862.1300000008</v>
      </c>
      <c r="D130" s="17">
        <f>D126-D129</f>
        <v>2534940.67</v>
      </c>
      <c r="E130" s="35">
        <f>D130/C130</f>
        <v>0.67963387965763744</v>
      </c>
    </row>
    <row r="131" spans="1:5" ht="13" outlineLevel="2">
      <c r="A131" s="7" t="s">
        <v>170</v>
      </c>
      <c r="B131" s="8" t="s">
        <v>171</v>
      </c>
      <c r="C131" s="9">
        <v>14581762.130000001</v>
      </c>
      <c r="D131" s="9">
        <v>11585243.59</v>
      </c>
      <c r="E131" s="30">
        <f t="shared" si="1"/>
        <v>0.7945023027199799</v>
      </c>
    </row>
    <row r="132" spans="1:5" ht="13" outlineLevel="7">
      <c r="A132" s="10" t="s">
        <v>172</v>
      </c>
      <c r="B132" s="11" t="s">
        <v>173</v>
      </c>
      <c r="C132" s="12">
        <v>822999.77</v>
      </c>
      <c r="D132" s="12">
        <v>620000</v>
      </c>
      <c r="E132" s="31">
        <f t="shared" si="1"/>
        <v>0.75334164431175965</v>
      </c>
    </row>
    <row r="133" spans="1:5" ht="13" outlineLevel="7">
      <c r="A133" s="10" t="s">
        <v>174</v>
      </c>
      <c r="B133" s="11" t="s">
        <v>175</v>
      </c>
      <c r="C133" s="12">
        <v>945962.36</v>
      </c>
      <c r="D133" s="12">
        <v>799562.36</v>
      </c>
      <c r="E133" s="34">
        <f t="shared" si="1"/>
        <v>0.84523697116236207</v>
      </c>
    </row>
    <row r="134" spans="1:5" ht="21" outlineLevel="7">
      <c r="A134" s="10" t="s">
        <v>176</v>
      </c>
      <c r="B134" s="11" t="s">
        <v>177</v>
      </c>
      <c r="C134" s="12">
        <v>147400</v>
      </c>
      <c r="D134" s="12">
        <v>0</v>
      </c>
      <c r="E134" s="34">
        <f t="shared" si="1"/>
        <v>0</v>
      </c>
    </row>
    <row r="135" spans="1:5" ht="21" outlineLevel="7">
      <c r="A135" s="10" t="s">
        <v>178</v>
      </c>
      <c r="B135" s="11" t="s">
        <v>179</v>
      </c>
      <c r="C135" s="12">
        <v>2133500</v>
      </c>
      <c r="D135" s="12">
        <v>2133500</v>
      </c>
      <c r="E135" s="34">
        <f t="shared" si="1"/>
        <v>1</v>
      </c>
    </row>
    <row r="136" spans="1:5" ht="21" outlineLevel="7">
      <c r="A136" s="10" t="s">
        <v>180</v>
      </c>
      <c r="B136" s="11" t="s">
        <v>181</v>
      </c>
      <c r="C136" s="12">
        <v>7321000</v>
      </c>
      <c r="D136" s="12">
        <v>5919402.9199999999</v>
      </c>
      <c r="E136" s="34">
        <f t="shared" si="1"/>
        <v>0.80855114328643629</v>
      </c>
    </row>
    <row r="137" spans="1:5" ht="31.5" outlineLevel="7">
      <c r="A137" s="10" t="s">
        <v>182</v>
      </c>
      <c r="B137" s="11" t="s">
        <v>183</v>
      </c>
      <c r="C137" s="12">
        <v>1397400</v>
      </c>
      <c r="D137" s="12">
        <v>997400</v>
      </c>
      <c r="E137" s="34">
        <f t="shared" si="1"/>
        <v>0.71375411478459994</v>
      </c>
    </row>
    <row r="138" spans="1:5" ht="21" outlineLevel="7">
      <c r="A138" s="10" t="s">
        <v>184</v>
      </c>
      <c r="B138" s="11" t="s">
        <v>179</v>
      </c>
      <c r="C138" s="12">
        <v>363500</v>
      </c>
      <c r="D138" s="12">
        <v>363500</v>
      </c>
      <c r="E138" s="34">
        <f t="shared" si="1"/>
        <v>1</v>
      </c>
    </row>
    <row r="139" spans="1:5" ht="21" outlineLevel="7">
      <c r="A139" s="10" t="s">
        <v>185</v>
      </c>
      <c r="B139" s="11" t="s">
        <v>181</v>
      </c>
      <c r="C139" s="12">
        <v>1250000</v>
      </c>
      <c r="D139" s="12">
        <v>751878.31</v>
      </c>
      <c r="E139" s="34">
        <f t="shared" si="1"/>
        <v>0.60150264800000008</v>
      </c>
    </row>
    <row r="140" spans="1:5" ht="31.5" outlineLevel="7">
      <c r="A140" s="10" t="s">
        <v>186</v>
      </c>
      <c r="B140" s="11" t="s">
        <v>183</v>
      </c>
      <c r="C140" s="12">
        <v>200000</v>
      </c>
      <c r="D140" s="12">
        <v>0</v>
      </c>
      <c r="E140" s="32">
        <f t="shared" si="1"/>
        <v>0</v>
      </c>
    </row>
    <row r="141" spans="1:5" ht="22">
      <c r="A141" s="23" t="s">
        <v>187</v>
      </c>
      <c r="B141" s="24" t="s">
        <v>188</v>
      </c>
      <c r="C141" s="25">
        <f>C142+C149+C163+C173+C186</f>
        <v>127320756.86</v>
      </c>
      <c r="D141" s="25">
        <f>D142+D149+D163+D173+D186</f>
        <v>80127729.200000003</v>
      </c>
      <c r="E141" s="26">
        <f t="shared" si="1"/>
        <v>0.62933751868995924</v>
      </c>
    </row>
    <row r="142" spans="1:5" ht="22" outlineLevel="1">
      <c r="A142" s="23" t="s">
        <v>189</v>
      </c>
      <c r="B142" s="24" t="s">
        <v>190</v>
      </c>
      <c r="C142" s="25">
        <v>1775700</v>
      </c>
      <c r="D142" s="25">
        <v>1028342</v>
      </c>
      <c r="E142" s="26">
        <f t="shared" si="1"/>
        <v>0.57911922058906351</v>
      </c>
    </row>
    <row r="143" spans="1:5" ht="13" outlineLevel="1">
      <c r="A143" s="15"/>
      <c r="B143" s="16" t="s">
        <v>663</v>
      </c>
      <c r="C143" s="17"/>
      <c r="D143" s="17"/>
      <c r="E143" s="27"/>
    </row>
    <row r="144" spans="1:5" ht="13" outlineLevel="1">
      <c r="A144" s="19"/>
      <c r="B144" s="20" t="s">
        <v>664</v>
      </c>
      <c r="C144" s="21"/>
      <c r="D144" s="21"/>
      <c r="E144" s="28"/>
    </row>
    <row r="145" spans="1:5" ht="13" outlineLevel="1">
      <c r="A145" s="19"/>
      <c r="B145" s="20" t="s">
        <v>665</v>
      </c>
      <c r="C145" s="21">
        <f>C147</f>
        <v>1775700</v>
      </c>
      <c r="D145" s="21">
        <f>D147</f>
        <v>1028342</v>
      </c>
      <c r="E145" s="28">
        <f>D145/C145</f>
        <v>0.57911922058906351</v>
      </c>
    </row>
    <row r="146" spans="1:5" ht="13" outlineLevel="1">
      <c r="A146" s="15"/>
      <c r="B146" s="16" t="s">
        <v>666</v>
      </c>
      <c r="C146" s="17">
        <f>C142-C145</f>
        <v>0</v>
      </c>
      <c r="D146" s="17">
        <f>D142-D145</f>
        <v>0</v>
      </c>
      <c r="E146" s="35"/>
    </row>
    <row r="147" spans="1:5" ht="42" outlineLevel="2">
      <c r="A147" s="7" t="s">
        <v>191</v>
      </c>
      <c r="B147" s="8" t="s">
        <v>192</v>
      </c>
      <c r="C147" s="9">
        <v>1775700</v>
      </c>
      <c r="D147" s="9">
        <v>1028342</v>
      </c>
      <c r="E147" s="30">
        <f t="shared" si="1"/>
        <v>0.57911922058906351</v>
      </c>
    </row>
    <row r="148" spans="1:5" ht="21" outlineLevel="7">
      <c r="A148" s="10" t="s">
        <v>193</v>
      </c>
      <c r="B148" s="11" t="s">
        <v>194</v>
      </c>
      <c r="C148" s="12">
        <v>1775700</v>
      </c>
      <c r="D148" s="12">
        <v>1028342</v>
      </c>
      <c r="E148" s="36">
        <f t="shared" si="1"/>
        <v>0.57911922058906351</v>
      </c>
    </row>
    <row r="149" spans="1:5" ht="22" outlineLevel="1">
      <c r="A149" s="23" t="s">
        <v>195</v>
      </c>
      <c r="B149" s="24" t="s">
        <v>196</v>
      </c>
      <c r="C149" s="25">
        <v>44545730</v>
      </c>
      <c r="D149" s="25">
        <v>34995323.369999997</v>
      </c>
      <c r="E149" s="26">
        <f t="shared" si="1"/>
        <v>0.78560444222151027</v>
      </c>
    </row>
    <row r="150" spans="1:5" ht="13" outlineLevel="1">
      <c r="A150" s="15"/>
      <c r="B150" s="16" t="s">
        <v>663</v>
      </c>
      <c r="C150" s="17"/>
      <c r="D150" s="17"/>
      <c r="E150" s="27"/>
    </row>
    <row r="151" spans="1:5" ht="13" outlineLevel="1">
      <c r="A151" s="19"/>
      <c r="B151" s="20" t="s">
        <v>664</v>
      </c>
      <c r="C151" s="21"/>
      <c r="D151" s="21"/>
      <c r="E151" s="28"/>
    </row>
    <row r="152" spans="1:5" ht="13" outlineLevel="1">
      <c r="A152" s="19"/>
      <c r="B152" s="20" t="s">
        <v>665</v>
      </c>
      <c r="C152" s="21">
        <f>C154-C155</f>
        <v>44515730</v>
      </c>
      <c r="D152" s="21">
        <f>D154-D155</f>
        <v>34995323.369999997</v>
      </c>
      <c r="E152" s="28">
        <f>D152/C152</f>
        <v>0.78613387604785989</v>
      </c>
    </row>
    <row r="153" spans="1:5" ht="13" outlineLevel="1">
      <c r="A153" s="15"/>
      <c r="B153" s="16" t="s">
        <v>666</v>
      </c>
      <c r="C153" s="17">
        <f>C149-C152</f>
        <v>30000</v>
      </c>
      <c r="D153" s="17">
        <f>D149-D152</f>
        <v>0</v>
      </c>
      <c r="E153" s="28">
        <f>D153/C153</f>
        <v>0</v>
      </c>
    </row>
    <row r="154" spans="1:5" ht="21" outlineLevel="2">
      <c r="A154" s="7" t="s">
        <v>197</v>
      </c>
      <c r="B154" s="8" t="s">
        <v>198</v>
      </c>
      <c r="C154" s="9">
        <v>44545730</v>
      </c>
      <c r="D154" s="9">
        <v>34995323.369999997</v>
      </c>
      <c r="E154" s="30">
        <f t="shared" si="1"/>
        <v>0.78560444222151027</v>
      </c>
    </row>
    <row r="155" spans="1:5" ht="13" outlineLevel="7">
      <c r="A155" s="10" t="s">
        <v>199</v>
      </c>
      <c r="B155" s="11" t="s">
        <v>200</v>
      </c>
      <c r="C155" s="12">
        <v>30000</v>
      </c>
      <c r="D155" s="12">
        <v>0</v>
      </c>
      <c r="E155" s="31">
        <f t="shared" si="1"/>
        <v>0</v>
      </c>
    </row>
    <row r="156" spans="1:5" ht="52.5" outlineLevel="7">
      <c r="A156" s="10" t="s">
        <v>201</v>
      </c>
      <c r="B156" s="13" t="s">
        <v>202</v>
      </c>
      <c r="C156" s="12">
        <v>40700500</v>
      </c>
      <c r="D156" s="12">
        <v>33875054.450000003</v>
      </c>
      <c r="E156" s="34">
        <f t="shared" si="1"/>
        <v>0.83230069532315332</v>
      </c>
    </row>
    <row r="157" spans="1:5" ht="31.5" outlineLevel="7">
      <c r="A157" s="10" t="s">
        <v>203</v>
      </c>
      <c r="B157" s="11" t="s">
        <v>204</v>
      </c>
      <c r="C157" s="12">
        <v>1197690</v>
      </c>
      <c r="D157" s="12">
        <v>443484.21</v>
      </c>
      <c r="E157" s="34">
        <f t="shared" si="1"/>
        <v>0.37028296971670466</v>
      </c>
    </row>
    <row r="158" spans="1:5" ht="31.5" outlineLevel="7">
      <c r="A158" s="10" t="s">
        <v>205</v>
      </c>
      <c r="B158" s="11" t="s">
        <v>206</v>
      </c>
      <c r="C158" s="12">
        <v>408860</v>
      </c>
      <c r="D158" s="12">
        <v>213106.51</v>
      </c>
      <c r="E158" s="34">
        <f t="shared" si="1"/>
        <v>0.52122122486914835</v>
      </c>
    </row>
    <row r="159" spans="1:5" ht="31.5" outlineLevel="7">
      <c r="A159" s="10" t="s">
        <v>207</v>
      </c>
      <c r="B159" s="11" t="s">
        <v>208</v>
      </c>
      <c r="C159" s="12">
        <v>590590</v>
      </c>
      <c r="D159" s="12">
        <v>27657.040000000001</v>
      </c>
      <c r="E159" s="34">
        <f t="shared" si="1"/>
        <v>4.6829509473577273E-2</v>
      </c>
    </row>
    <row r="160" spans="1:5" ht="21" outlineLevel="7">
      <c r="A160" s="10" t="s">
        <v>209</v>
      </c>
      <c r="B160" s="11" t="s">
        <v>210</v>
      </c>
      <c r="C160" s="12">
        <v>523120</v>
      </c>
      <c r="D160" s="12">
        <v>259902.94</v>
      </c>
      <c r="E160" s="34">
        <f t="shared" si="1"/>
        <v>0.49683235204159659</v>
      </c>
    </row>
    <row r="161" spans="1:5" ht="21" outlineLevel="7">
      <c r="A161" s="10" t="s">
        <v>211</v>
      </c>
      <c r="B161" s="11" t="s">
        <v>212</v>
      </c>
      <c r="C161" s="12">
        <v>701930</v>
      </c>
      <c r="D161" s="12">
        <v>157904.32000000001</v>
      </c>
      <c r="E161" s="34">
        <f t="shared" si="1"/>
        <v>0.22495736042055475</v>
      </c>
    </row>
    <row r="162" spans="1:5" ht="21" outlineLevel="7">
      <c r="A162" s="10" t="s">
        <v>213</v>
      </c>
      <c r="B162" s="11" t="s">
        <v>214</v>
      </c>
      <c r="C162" s="12">
        <v>393040</v>
      </c>
      <c r="D162" s="12">
        <v>18213.900000000001</v>
      </c>
      <c r="E162" s="32">
        <f t="shared" si="1"/>
        <v>4.6341084876857321E-2</v>
      </c>
    </row>
    <row r="163" spans="1:5" ht="22" outlineLevel="1">
      <c r="A163" s="23" t="s">
        <v>215</v>
      </c>
      <c r="B163" s="24" t="s">
        <v>216</v>
      </c>
      <c r="C163" s="25">
        <f>C168</f>
        <v>1743847.7799999998</v>
      </c>
      <c r="D163" s="25">
        <v>1423161</v>
      </c>
      <c r="E163" s="26">
        <f t="shared" si="1"/>
        <v>0.81610391475797284</v>
      </c>
    </row>
    <row r="164" spans="1:5" ht="13" outlineLevel="1">
      <c r="A164" s="15"/>
      <c r="B164" s="16" t="s">
        <v>663</v>
      </c>
      <c r="C164" s="17"/>
      <c r="D164" s="17"/>
      <c r="E164" s="27"/>
    </row>
    <row r="165" spans="1:5" ht="13" outlineLevel="1">
      <c r="A165" s="19"/>
      <c r="B165" s="20" t="s">
        <v>664</v>
      </c>
      <c r="C165" s="21"/>
      <c r="D165" s="21"/>
      <c r="E165" s="28"/>
    </row>
    <row r="166" spans="1:5" ht="13" outlineLevel="1">
      <c r="A166" s="19"/>
      <c r="B166" s="20" t="s">
        <v>665</v>
      </c>
      <c r="C166" s="21">
        <f>C171</f>
        <v>1050163</v>
      </c>
      <c r="D166" s="21">
        <f>D171</f>
        <v>1050163</v>
      </c>
      <c r="E166" s="35">
        <f>D166/C166</f>
        <v>1</v>
      </c>
    </row>
    <row r="167" spans="1:5" ht="13" outlineLevel="1">
      <c r="A167" s="15"/>
      <c r="B167" s="16" t="s">
        <v>666</v>
      </c>
      <c r="C167" s="17">
        <f>C163-C166</f>
        <v>693684.7799999998</v>
      </c>
      <c r="D167" s="17">
        <f>D163-D166</f>
        <v>372998</v>
      </c>
      <c r="E167" s="35">
        <f>D167/C167</f>
        <v>0.53770532488834499</v>
      </c>
    </row>
    <row r="168" spans="1:5" ht="21" outlineLevel="2">
      <c r="A168" s="7" t="s">
        <v>217</v>
      </c>
      <c r="B168" s="8" t="s">
        <v>218</v>
      </c>
      <c r="C168" s="9">
        <f>2115847.78-372000</f>
        <v>1743847.7799999998</v>
      </c>
      <c r="D168" s="9">
        <v>1423161</v>
      </c>
      <c r="E168" s="30">
        <f t="shared" si="1"/>
        <v>0.81610391475797284</v>
      </c>
    </row>
    <row r="169" spans="1:5" ht="21" outlineLevel="7">
      <c r="A169" s="10" t="s">
        <v>219</v>
      </c>
      <c r="B169" s="11" t="s">
        <v>220</v>
      </c>
      <c r="C169" s="12">
        <v>70000</v>
      </c>
      <c r="D169" s="12">
        <v>0</v>
      </c>
      <c r="E169" s="31">
        <f t="shared" si="1"/>
        <v>0</v>
      </c>
    </row>
    <row r="170" spans="1:5" ht="13" outlineLevel="7">
      <c r="A170" s="10" t="s">
        <v>221</v>
      </c>
      <c r="B170" s="11" t="s">
        <v>222</v>
      </c>
      <c r="C170" s="12">
        <f>879000-372000</f>
        <v>507000</v>
      </c>
      <c r="D170" s="12">
        <v>262538.21999999997</v>
      </c>
      <c r="E170" s="34">
        <f t="shared" si="1"/>
        <v>0.5178268639053254</v>
      </c>
    </row>
    <row r="171" spans="1:5" ht="21" outlineLevel="7">
      <c r="A171" s="10" t="s">
        <v>223</v>
      </c>
      <c r="B171" s="11" t="s">
        <v>224</v>
      </c>
      <c r="C171" s="12">
        <v>1050163</v>
      </c>
      <c r="D171" s="12">
        <v>1050163</v>
      </c>
      <c r="E171" s="34">
        <f t="shared" si="1"/>
        <v>1</v>
      </c>
    </row>
    <row r="172" spans="1:5" ht="21" outlineLevel="7">
      <c r="A172" s="10" t="s">
        <v>225</v>
      </c>
      <c r="B172" s="11" t="s">
        <v>224</v>
      </c>
      <c r="C172" s="12">
        <v>116684.78</v>
      </c>
      <c r="D172" s="12">
        <v>110459.78</v>
      </c>
      <c r="E172" s="32">
        <f t="shared" si="1"/>
        <v>0.94665113993444561</v>
      </c>
    </row>
    <row r="173" spans="1:5" ht="33" outlineLevel="1">
      <c r="A173" s="23" t="s">
        <v>226</v>
      </c>
      <c r="B173" s="24" t="s">
        <v>227</v>
      </c>
      <c r="C173" s="25">
        <f>C178+C180+C183</f>
        <v>12387158</v>
      </c>
      <c r="D173" s="25">
        <f>D178+D180+D183</f>
        <v>8016855.8799999999</v>
      </c>
      <c r="E173" s="26">
        <f t="shared" si="1"/>
        <v>0.64719089560333365</v>
      </c>
    </row>
    <row r="174" spans="1:5" ht="13" outlineLevel="1">
      <c r="A174" s="15"/>
      <c r="B174" s="16" t="s">
        <v>663</v>
      </c>
      <c r="C174" s="17"/>
      <c r="D174" s="17"/>
      <c r="E174" s="27"/>
    </row>
    <row r="175" spans="1:5" ht="13" outlineLevel="1">
      <c r="A175" s="19"/>
      <c r="B175" s="20" t="s">
        <v>664</v>
      </c>
      <c r="C175" s="21"/>
      <c r="D175" s="21"/>
      <c r="E175" s="28"/>
    </row>
    <row r="176" spans="1:5" ht="13" outlineLevel="1">
      <c r="A176" s="19"/>
      <c r="B176" s="20" t="s">
        <v>665</v>
      </c>
      <c r="C176" s="21">
        <f>C182+C185</f>
        <v>1973200</v>
      </c>
      <c r="D176" s="21">
        <f>D182+D185</f>
        <v>1449140</v>
      </c>
      <c r="E176" s="28">
        <f>D176/C176</f>
        <v>0.73441110885870664</v>
      </c>
    </row>
    <row r="177" spans="1:5" ht="13" outlineLevel="1">
      <c r="A177" s="15"/>
      <c r="B177" s="16" t="s">
        <v>666</v>
      </c>
      <c r="C177" s="17">
        <f>C173-C176</f>
        <v>10413958</v>
      </c>
      <c r="D177" s="17">
        <f>D173-D176</f>
        <v>6567715.8799999999</v>
      </c>
      <c r="E177" s="35">
        <f>D177/C177</f>
        <v>0.63066471748781783</v>
      </c>
    </row>
    <row r="178" spans="1:5" ht="13" outlineLevel="2">
      <c r="A178" s="7" t="s">
        <v>228</v>
      </c>
      <c r="B178" s="8" t="s">
        <v>229</v>
      </c>
      <c r="C178" s="9">
        <v>9330000</v>
      </c>
      <c r="D178" s="9">
        <v>5745404</v>
      </c>
      <c r="E178" s="30">
        <f t="shared" si="1"/>
        <v>0.61579892818863879</v>
      </c>
    </row>
    <row r="179" spans="1:5" ht="13" outlineLevel="7">
      <c r="A179" s="10" t="s">
        <v>230</v>
      </c>
      <c r="B179" s="11" t="s">
        <v>231</v>
      </c>
      <c r="C179" s="12">
        <v>9330000</v>
      </c>
      <c r="D179" s="12">
        <v>5745404</v>
      </c>
      <c r="E179" s="33">
        <f t="shared" si="1"/>
        <v>0.61579892818863879</v>
      </c>
    </row>
    <row r="180" spans="1:5" ht="13" outlineLevel="2">
      <c r="A180" s="7" t="s">
        <v>232</v>
      </c>
      <c r="B180" s="8" t="s">
        <v>233</v>
      </c>
      <c r="C180" s="9">
        <f>C181+C182</f>
        <v>1513780</v>
      </c>
      <c r="D180" s="9">
        <f>D181+D182</f>
        <v>1040878.38</v>
      </c>
      <c r="E180" s="30">
        <f t="shared" si="1"/>
        <v>0.68760214826460908</v>
      </c>
    </row>
    <row r="181" spans="1:5" ht="21" outlineLevel="7">
      <c r="A181" s="10" t="s">
        <v>234</v>
      </c>
      <c r="B181" s="11" t="s">
        <v>235</v>
      </c>
      <c r="C181" s="12">
        <f>931910-552130</f>
        <v>379780</v>
      </c>
      <c r="D181" s="12">
        <f>496489.88-177311.5</f>
        <v>319178.38</v>
      </c>
      <c r="E181" s="31">
        <f t="shared" si="1"/>
        <v>0.84042966980883671</v>
      </c>
    </row>
    <row r="182" spans="1:5" ht="42" outlineLevel="7">
      <c r="A182" s="10" t="s">
        <v>236</v>
      </c>
      <c r="B182" s="11" t="s">
        <v>237</v>
      </c>
      <c r="C182" s="12">
        <v>1134000</v>
      </c>
      <c r="D182" s="12">
        <v>721700</v>
      </c>
      <c r="E182" s="32">
        <f t="shared" si="1"/>
        <v>0.63641975308641974</v>
      </c>
    </row>
    <row r="183" spans="1:5" ht="21" outlineLevel="2">
      <c r="A183" s="7" t="s">
        <v>238</v>
      </c>
      <c r="B183" s="8" t="s">
        <v>239</v>
      </c>
      <c r="C183" s="9">
        <v>1543378</v>
      </c>
      <c r="D183" s="9">
        <v>1230573.5</v>
      </c>
      <c r="E183" s="30">
        <f t="shared" ref="E183:E262" si="2">D183/C183</f>
        <v>0.7973247642508835</v>
      </c>
    </row>
    <row r="184" spans="1:5" ht="21" outlineLevel="7">
      <c r="A184" s="10" t="s">
        <v>240</v>
      </c>
      <c r="B184" s="11" t="s">
        <v>241</v>
      </c>
      <c r="C184" s="12">
        <v>704178</v>
      </c>
      <c r="D184" s="12">
        <v>503133.5</v>
      </c>
      <c r="E184" s="31">
        <f t="shared" si="2"/>
        <v>0.71449761281948598</v>
      </c>
    </row>
    <row r="185" spans="1:5" ht="31.5" outlineLevel="7">
      <c r="A185" s="10" t="s">
        <v>242</v>
      </c>
      <c r="B185" s="11" t="s">
        <v>243</v>
      </c>
      <c r="C185" s="12">
        <v>839200</v>
      </c>
      <c r="D185" s="12">
        <v>727440</v>
      </c>
      <c r="E185" s="32">
        <f t="shared" si="2"/>
        <v>0.8668255481410867</v>
      </c>
    </row>
    <row r="186" spans="1:5" ht="22" outlineLevel="1">
      <c r="A186" s="23" t="s">
        <v>244</v>
      </c>
      <c r="B186" s="24" t="s">
        <v>245</v>
      </c>
      <c r="C186" s="25">
        <v>66868321.079999998</v>
      </c>
      <c r="D186" s="25">
        <v>34664046.950000003</v>
      </c>
      <c r="E186" s="26">
        <f t="shared" si="2"/>
        <v>0.51839266172884158</v>
      </c>
    </row>
    <row r="187" spans="1:5" ht="13" outlineLevel="1">
      <c r="A187" s="15"/>
      <c r="B187" s="16" t="s">
        <v>663</v>
      </c>
      <c r="C187" s="17"/>
      <c r="D187" s="17"/>
      <c r="E187" s="27"/>
    </row>
    <row r="188" spans="1:5" ht="13" outlineLevel="1">
      <c r="A188" s="19"/>
      <c r="B188" s="20" t="s">
        <v>664</v>
      </c>
      <c r="C188" s="21">
        <f>C192+655200</f>
        <v>872700</v>
      </c>
      <c r="D188" s="21">
        <f>D192+655200</f>
        <v>783489.6</v>
      </c>
      <c r="E188" s="28">
        <f>D188/C188</f>
        <v>0.89777655551735991</v>
      </c>
    </row>
    <row r="189" spans="1:5" ht="13" outlineLevel="1">
      <c r="A189" s="19"/>
      <c r="B189" s="20" t="s">
        <v>665</v>
      </c>
      <c r="C189" s="21">
        <f>C193+C194+C195+C196+C197+C198+C199+C201+C203-655200+C200</f>
        <v>65995621.079999998</v>
      </c>
      <c r="D189" s="21">
        <f>D193+D194+D195+D196+D197+D198+D199+D201+D203-655200</f>
        <v>33880557.350000001</v>
      </c>
      <c r="E189" s="28">
        <f>D189/C189</f>
        <v>0.5133758391171126</v>
      </c>
    </row>
    <row r="190" spans="1:5" ht="13" outlineLevel="1">
      <c r="A190" s="15"/>
      <c r="B190" s="16" t="s">
        <v>666</v>
      </c>
      <c r="C190" s="17">
        <f>C186-C188-C189</f>
        <v>0</v>
      </c>
      <c r="D190" s="17">
        <f>D186-D188-D189</f>
        <v>0</v>
      </c>
      <c r="E190" s="35"/>
    </row>
    <row r="191" spans="1:5" ht="42" outlineLevel="2">
      <c r="A191" s="7" t="s">
        <v>246</v>
      </c>
      <c r="B191" s="8" t="s">
        <v>247</v>
      </c>
      <c r="C191" s="9">
        <v>32601900</v>
      </c>
      <c r="D191" s="9">
        <v>20055690.350000001</v>
      </c>
      <c r="E191" s="30">
        <f t="shared" si="2"/>
        <v>0.61516937203046451</v>
      </c>
    </row>
    <row r="192" spans="1:5" ht="21" outlineLevel="7">
      <c r="A192" s="10" t="s">
        <v>248</v>
      </c>
      <c r="B192" s="11" t="s">
        <v>249</v>
      </c>
      <c r="C192" s="12">
        <v>217500</v>
      </c>
      <c r="D192" s="12">
        <v>128289.60000000001</v>
      </c>
      <c r="E192" s="31">
        <f t="shared" si="2"/>
        <v>0.58983724137931037</v>
      </c>
    </row>
    <row r="193" spans="1:5" ht="13" outlineLevel="7">
      <c r="A193" s="10" t="s">
        <v>250</v>
      </c>
      <c r="B193" s="11" t="s">
        <v>251</v>
      </c>
      <c r="C193" s="12">
        <v>4673300</v>
      </c>
      <c r="D193" s="12">
        <v>2637857.9900000002</v>
      </c>
      <c r="E193" s="34">
        <f t="shared" si="2"/>
        <v>0.56445295401536388</v>
      </c>
    </row>
    <row r="194" spans="1:5" ht="21" outlineLevel="7">
      <c r="A194" s="10" t="s">
        <v>252</v>
      </c>
      <c r="B194" s="11" t="s">
        <v>253</v>
      </c>
      <c r="C194" s="12">
        <v>956800</v>
      </c>
      <c r="D194" s="12">
        <v>248600</v>
      </c>
      <c r="E194" s="34">
        <f t="shared" si="2"/>
        <v>0.25982441471571904</v>
      </c>
    </row>
    <row r="195" spans="1:5" ht="31.5" outlineLevel="7">
      <c r="A195" s="10" t="s">
        <v>254</v>
      </c>
      <c r="B195" s="11" t="s">
        <v>255</v>
      </c>
      <c r="C195" s="12">
        <v>23386400</v>
      </c>
      <c r="D195" s="12">
        <v>15771861</v>
      </c>
      <c r="E195" s="34">
        <f t="shared" si="2"/>
        <v>0.67440311463072555</v>
      </c>
    </row>
    <row r="196" spans="1:5" ht="52.5" outlineLevel="7">
      <c r="A196" s="10" t="s">
        <v>256</v>
      </c>
      <c r="B196" s="13" t="s">
        <v>257</v>
      </c>
      <c r="C196" s="12">
        <v>765000</v>
      </c>
      <c r="D196" s="12">
        <v>526407</v>
      </c>
      <c r="E196" s="34">
        <f t="shared" si="2"/>
        <v>0.68811372549019612</v>
      </c>
    </row>
    <row r="197" spans="1:5" ht="52.5" outlineLevel="7">
      <c r="A197" s="10" t="s">
        <v>258</v>
      </c>
      <c r="B197" s="13" t="s">
        <v>259</v>
      </c>
      <c r="C197" s="12">
        <v>100000</v>
      </c>
      <c r="D197" s="12">
        <v>0</v>
      </c>
      <c r="E197" s="34">
        <f t="shared" si="2"/>
        <v>0</v>
      </c>
    </row>
    <row r="198" spans="1:5" ht="31.5" outlineLevel="7">
      <c r="A198" s="10" t="s">
        <v>260</v>
      </c>
      <c r="B198" s="11" t="s">
        <v>261</v>
      </c>
      <c r="C198" s="12">
        <v>1440000</v>
      </c>
      <c r="D198" s="12">
        <v>0</v>
      </c>
      <c r="E198" s="34">
        <f t="shared" si="2"/>
        <v>0</v>
      </c>
    </row>
    <row r="199" spans="1:5" ht="94.5" outlineLevel="7">
      <c r="A199" s="10" t="s">
        <v>262</v>
      </c>
      <c r="B199" s="13" t="s">
        <v>263</v>
      </c>
      <c r="C199" s="12">
        <v>901500</v>
      </c>
      <c r="D199" s="12">
        <v>742674.76</v>
      </c>
      <c r="E199" s="34">
        <f t="shared" si="2"/>
        <v>0.82382114254021077</v>
      </c>
    </row>
    <row r="200" spans="1:5" ht="31.5" outlineLevel="7">
      <c r="A200" s="10" t="s">
        <v>264</v>
      </c>
      <c r="B200" s="11" t="s">
        <v>265</v>
      </c>
      <c r="C200" s="12">
        <v>161400</v>
      </c>
      <c r="D200" s="12">
        <v>0</v>
      </c>
      <c r="E200" s="32">
        <f t="shared" si="2"/>
        <v>0</v>
      </c>
    </row>
    <row r="201" spans="1:5" ht="52.5" outlineLevel="2">
      <c r="A201" s="7" t="s">
        <v>266</v>
      </c>
      <c r="B201" s="14" t="s">
        <v>267</v>
      </c>
      <c r="C201" s="9">
        <v>27164621.079999998</v>
      </c>
      <c r="D201" s="9">
        <v>10583246.5</v>
      </c>
      <c r="E201" s="30">
        <f t="shared" si="2"/>
        <v>0.38959669155083243</v>
      </c>
    </row>
    <row r="202" spans="1:5" ht="31.5" outlineLevel="7">
      <c r="A202" s="10" t="s">
        <v>268</v>
      </c>
      <c r="B202" s="11" t="s">
        <v>269</v>
      </c>
      <c r="C202" s="12">
        <v>27164621.079999998</v>
      </c>
      <c r="D202" s="12">
        <v>10583246.5</v>
      </c>
      <c r="E202" s="36">
        <f t="shared" si="2"/>
        <v>0.38959669155083243</v>
      </c>
    </row>
    <row r="203" spans="1:5" ht="31.5" outlineLevel="2">
      <c r="A203" s="7" t="s">
        <v>270</v>
      </c>
      <c r="B203" s="8" t="s">
        <v>271</v>
      </c>
      <c r="C203" s="9">
        <v>7101800</v>
      </c>
      <c r="D203" s="9">
        <v>4025110.1</v>
      </c>
      <c r="E203" s="30">
        <f t="shared" si="2"/>
        <v>0.5667732265059563</v>
      </c>
    </row>
    <row r="204" spans="1:5" ht="13" outlineLevel="7">
      <c r="A204" s="10" t="s">
        <v>272</v>
      </c>
      <c r="B204" s="11" t="s">
        <v>273</v>
      </c>
      <c r="C204" s="12">
        <v>7101800</v>
      </c>
      <c r="D204" s="12">
        <v>4025110.1</v>
      </c>
      <c r="E204" s="33">
        <f t="shared" si="2"/>
        <v>0.5667732265059563</v>
      </c>
    </row>
    <row r="205" spans="1:5" ht="33">
      <c r="A205" s="23" t="s">
        <v>274</v>
      </c>
      <c r="B205" s="24" t="s">
        <v>275</v>
      </c>
      <c r="C205" s="25">
        <v>28316593.57</v>
      </c>
      <c r="D205" s="25">
        <v>7432744.54</v>
      </c>
      <c r="E205" s="26">
        <f t="shared" si="2"/>
        <v>0.26248724168130932</v>
      </c>
    </row>
    <row r="206" spans="1:5" ht="22" outlineLevel="1">
      <c r="A206" s="23" t="s">
        <v>276</v>
      </c>
      <c r="B206" s="24" t="s">
        <v>277</v>
      </c>
      <c r="C206" s="25">
        <v>26164593.57</v>
      </c>
      <c r="D206" s="25">
        <v>5870076.25</v>
      </c>
      <c r="E206" s="26">
        <f t="shared" si="2"/>
        <v>0.22435189884740106</v>
      </c>
    </row>
    <row r="207" spans="1:5" ht="13" outlineLevel="1">
      <c r="A207" s="15"/>
      <c r="B207" s="16" t="s">
        <v>663</v>
      </c>
      <c r="C207" s="17"/>
      <c r="D207" s="17"/>
      <c r="E207" s="27"/>
    </row>
    <row r="208" spans="1:5" ht="13" outlineLevel="1">
      <c r="A208" s="19"/>
      <c r="B208" s="20" t="s">
        <v>664</v>
      </c>
      <c r="C208" s="21"/>
      <c r="D208" s="21"/>
      <c r="E208" s="28"/>
    </row>
    <row r="209" spans="1:5" ht="13" outlineLevel="1">
      <c r="A209" s="19"/>
      <c r="B209" s="20" t="s">
        <v>665</v>
      </c>
      <c r="C209" s="21">
        <f>C226</f>
        <v>11000000</v>
      </c>
      <c r="D209" s="21">
        <f>D226</f>
        <v>0</v>
      </c>
      <c r="E209" s="35">
        <f>D209/C209</f>
        <v>0</v>
      </c>
    </row>
    <row r="210" spans="1:5" ht="13" outlineLevel="1">
      <c r="A210" s="15"/>
      <c r="B210" s="16" t="s">
        <v>666</v>
      </c>
      <c r="C210" s="17">
        <f>C206-C208-C209</f>
        <v>15164593.57</v>
      </c>
      <c r="D210" s="17">
        <f>D206-D208-D209</f>
        <v>5870076.25</v>
      </c>
      <c r="E210" s="35">
        <f>D210/C210</f>
        <v>0.38709090506802152</v>
      </c>
    </row>
    <row r="211" spans="1:5" ht="21" outlineLevel="2">
      <c r="A211" s="7" t="s">
        <v>278</v>
      </c>
      <c r="B211" s="8" t="s">
        <v>279</v>
      </c>
      <c r="C211" s="9">
        <v>7232100</v>
      </c>
      <c r="D211" s="9">
        <v>5060516.9000000004</v>
      </c>
      <c r="E211" s="30">
        <f t="shared" si="2"/>
        <v>0.69972994012804035</v>
      </c>
    </row>
    <row r="212" spans="1:5" ht="21" outlineLevel="7">
      <c r="A212" s="10" t="s">
        <v>280</v>
      </c>
      <c r="B212" s="11" t="s">
        <v>11</v>
      </c>
      <c r="C212" s="12">
        <v>6227100</v>
      </c>
      <c r="D212" s="12">
        <v>4580325</v>
      </c>
      <c r="E212" s="31">
        <f t="shared" si="2"/>
        <v>0.73554704437057383</v>
      </c>
    </row>
    <row r="213" spans="1:5" ht="21" outlineLevel="7">
      <c r="A213" s="10" t="s">
        <v>281</v>
      </c>
      <c r="B213" s="11" t="s">
        <v>282</v>
      </c>
      <c r="C213" s="12">
        <v>100000</v>
      </c>
      <c r="D213" s="12">
        <v>61991.9</v>
      </c>
      <c r="E213" s="34">
        <f t="shared" si="2"/>
        <v>0.619919</v>
      </c>
    </row>
    <row r="214" spans="1:5" ht="31.5" outlineLevel="7">
      <c r="A214" s="10" t="s">
        <v>283</v>
      </c>
      <c r="B214" s="11" t="s">
        <v>284</v>
      </c>
      <c r="C214" s="12">
        <v>905000</v>
      </c>
      <c r="D214" s="12">
        <v>418200</v>
      </c>
      <c r="E214" s="32">
        <f t="shared" si="2"/>
        <v>0.46209944751381216</v>
      </c>
    </row>
    <row r="215" spans="1:5" ht="13" outlineLevel="2">
      <c r="A215" s="7" t="s">
        <v>285</v>
      </c>
      <c r="B215" s="8" t="s">
        <v>286</v>
      </c>
      <c r="C215" s="9">
        <v>651000</v>
      </c>
      <c r="D215" s="9">
        <v>233970</v>
      </c>
      <c r="E215" s="30">
        <f t="shared" si="2"/>
        <v>0.35940092165898618</v>
      </c>
    </row>
    <row r="216" spans="1:5" ht="31.5" outlineLevel="7">
      <c r="A216" s="10" t="s">
        <v>287</v>
      </c>
      <c r="B216" s="11" t="s">
        <v>288</v>
      </c>
      <c r="C216" s="12">
        <v>651000</v>
      </c>
      <c r="D216" s="12">
        <v>233970</v>
      </c>
      <c r="E216" s="36">
        <f t="shared" si="2"/>
        <v>0.35940092165898618</v>
      </c>
    </row>
    <row r="217" spans="1:5" ht="21" outlineLevel="2">
      <c r="A217" s="7" t="s">
        <v>289</v>
      </c>
      <c r="B217" s="8" t="s">
        <v>290</v>
      </c>
      <c r="C217" s="9">
        <v>30000</v>
      </c>
      <c r="D217" s="9">
        <v>2700</v>
      </c>
      <c r="E217" s="30">
        <f t="shared" si="2"/>
        <v>0.09</v>
      </c>
    </row>
    <row r="218" spans="1:5" ht="21" outlineLevel="7">
      <c r="A218" s="10" t="s">
        <v>291</v>
      </c>
      <c r="B218" s="11" t="s">
        <v>292</v>
      </c>
      <c r="C218" s="12">
        <v>30000</v>
      </c>
      <c r="D218" s="12">
        <v>2700</v>
      </c>
      <c r="E218" s="36">
        <f t="shared" si="2"/>
        <v>0.09</v>
      </c>
    </row>
    <row r="219" spans="1:5" ht="21" outlineLevel="2">
      <c r="A219" s="7" t="s">
        <v>293</v>
      </c>
      <c r="B219" s="8" t="s">
        <v>294</v>
      </c>
      <c r="C219" s="9">
        <v>45000</v>
      </c>
      <c r="D219" s="9">
        <v>0</v>
      </c>
      <c r="E219" s="30">
        <f t="shared" si="2"/>
        <v>0</v>
      </c>
    </row>
    <row r="220" spans="1:5" ht="21" outlineLevel="7">
      <c r="A220" s="10" t="s">
        <v>295</v>
      </c>
      <c r="B220" s="11" t="s">
        <v>296</v>
      </c>
      <c r="C220" s="12">
        <v>45000</v>
      </c>
      <c r="D220" s="12">
        <v>0</v>
      </c>
      <c r="E220" s="33">
        <f t="shared" si="2"/>
        <v>0</v>
      </c>
    </row>
    <row r="221" spans="1:5" ht="21" outlineLevel="2">
      <c r="A221" s="7" t="s">
        <v>297</v>
      </c>
      <c r="B221" s="8" t="s">
        <v>298</v>
      </c>
      <c r="C221" s="9">
        <v>170000</v>
      </c>
      <c r="D221" s="9">
        <v>131295.78</v>
      </c>
      <c r="E221" s="30">
        <f t="shared" si="2"/>
        <v>0.77232811764705878</v>
      </c>
    </row>
    <row r="222" spans="1:5" ht="21" outlineLevel="7">
      <c r="A222" s="10" t="s">
        <v>299</v>
      </c>
      <c r="B222" s="11" t="s">
        <v>300</v>
      </c>
      <c r="C222" s="12">
        <v>170000</v>
      </c>
      <c r="D222" s="12">
        <v>131295.78</v>
      </c>
      <c r="E222" s="33">
        <f t="shared" si="2"/>
        <v>0.77232811764705878</v>
      </c>
    </row>
    <row r="223" spans="1:5" ht="13" outlineLevel="2">
      <c r="A223" s="7" t="s">
        <v>301</v>
      </c>
      <c r="B223" s="8" t="s">
        <v>302</v>
      </c>
      <c r="C223" s="9">
        <v>18036493.57</v>
      </c>
      <c r="D223" s="9">
        <v>441593.57</v>
      </c>
      <c r="E223" s="30">
        <f t="shared" si="2"/>
        <v>2.4483338088202473E-2</v>
      </c>
    </row>
    <row r="224" spans="1:5" ht="13" outlineLevel="7">
      <c r="A224" s="10" t="s">
        <v>303</v>
      </c>
      <c r="B224" s="11" t="s">
        <v>304</v>
      </c>
      <c r="C224" s="12">
        <v>441593.57</v>
      </c>
      <c r="D224" s="12">
        <v>441593.57</v>
      </c>
      <c r="E224" s="31">
        <f t="shared" si="2"/>
        <v>1</v>
      </c>
    </row>
    <row r="225" spans="1:5" ht="13" outlineLevel="7">
      <c r="A225" s="10" t="s">
        <v>305</v>
      </c>
      <c r="B225" s="11" t="s">
        <v>306</v>
      </c>
      <c r="C225" s="12">
        <v>6364900</v>
      </c>
      <c r="D225" s="12">
        <v>0</v>
      </c>
      <c r="E225" s="34">
        <f t="shared" si="2"/>
        <v>0</v>
      </c>
    </row>
    <row r="226" spans="1:5" ht="21" outlineLevel="7">
      <c r="A226" s="10" t="s">
        <v>307</v>
      </c>
      <c r="B226" s="11" t="s">
        <v>308</v>
      </c>
      <c r="C226" s="12">
        <v>11000000</v>
      </c>
      <c r="D226" s="12">
        <v>0</v>
      </c>
      <c r="E226" s="34">
        <f t="shared" si="2"/>
        <v>0</v>
      </c>
    </row>
    <row r="227" spans="1:5" ht="21" outlineLevel="7">
      <c r="A227" s="10" t="s">
        <v>309</v>
      </c>
      <c r="B227" s="11" t="s">
        <v>308</v>
      </c>
      <c r="C227" s="12">
        <v>230000</v>
      </c>
      <c r="D227" s="12">
        <v>0</v>
      </c>
      <c r="E227" s="32">
        <f t="shared" si="2"/>
        <v>0</v>
      </c>
    </row>
    <row r="228" spans="1:5" ht="22" outlineLevel="1">
      <c r="A228" s="23" t="s">
        <v>310</v>
      </c>
      <c r="B228" s="24" t="s">
        <v>311</v>
      </c>
      <c r="C228" s="25">
        <v>2152000</v>
      </c>
      <c r="D228" s="25">
        <v>1562668.29</v>
      </c>
      <c r="E228" s="26">
        <f t="shared" si="2"/>
        <v>0.72614697490706326</v>
      </c>
    </row>
    <row r="229" spans="1:5" ht="13" outlineLevel="1">
      <c r="A229" s="15"/>
      <c r="B229" s="16" t="s">
        <v>663</v>
      </c>
      <c r="C229" s="17"/>
      <c r="D229" s="17"/>
      <c r="E229" s="27"/>
    </row>
    <row r="230" spans="1:5" ht="13" outlineLevel="1">
      <c r="A230" s="19"/>
      <c r="B230" s="20" t="s">
        <v>664</v>
      </c>
      <c r="C230" s="21"/>
      <c r="D230" s="21"/>
      <c r="E230" s="28"/>
    </row>
    <row r="231" spans="1:5" ht="13" outlineLevel="1">
      <c r="A231" s="19"/>
      <c r="B231" s="20" t="s">
        <v>665</v>
      </c>
      <c r="C231" s="21">
        <f>C235+C239</f>
        <v>702000</v>
      </c>
      <c r="D231" s="21">
        <f>D235+D239</f>
        <v>699051.92</v>
      </c>
      <c r="E231" s="28">
        <f>D231/C231</f>
        <v>0.99580045584045584</v>
      </c>
    </row>
    <row r="232" spans="1:5" ht="13" outlineLevel="1">
      <c r="A232" s="15"/>
      <c r="B232" s="16" t="s">
        <v>666</v>
      </c>
      <c r="C232" s="17">
        <f>C228-C230-C231</f>
        <v>1450000</v>
      </c>
      <c r="D232" s="17">
        <f>D228-D230-D231</f>
        <v>863616.37</v>
      </c>
      <c r="E232" s="35">
        <f>D232/C232</f>
        <v>0.59559749655172411</v>
      </c>
    </row>
    <row r="233" spans="1:5" ht="13" outlineLevel="2">
      <c r="A233" s="7" t="s">
        <v>312</v>
      </c>
      <c r="B233" s="8" t="s">
        <v>313</v>
      </c>
      <c r="C233" s="9">
        <v>863000</v>
      </c>
      <c r="D233" s="9">
        <v>782718.29</v>
      </c>
      <c r="E233" s="30">
        <f t="shared" si="2"/>
        <v>0.90697368482039398</v>
      </c>
    </row>
    <row r="234" spans="1:5" ht="21" outlineLevel="7">
      <c r="A234" s="10" t="s">
        <v>314</v>
      </c>
      <c r="B234" s="11" t="s">
        <v>315</v>
      </c>
      <c r="C234" s="12">
        <v>188700</v>
      </c>
      <c r="D234" s="12">
        <v>131070</v>
      </c>
      <c r="E234" s="31">
        <f t="shared" si="2"/>
        <v>0.69459459459459461</v>
      </c>
    </row>
    <row r="235" spans="1:5" ht="13" outlineLevel="7">
      <c r="A235" s="10" t="s">
        <v>316</v>
      </c>
      <c r="B235" s="11" t="s">
        <v>317</v>
      </c>
      <c r="C235" s="12">
        <v>613000</v>
      </c>
      <c r="D235" s="12">
        <v>610091.92000000004</v>
      </c>
      <c r="E235" s="34">
        <f t="shared" si="2"/>
        <v>0.99525598694942907</v>
      </c>
    </row>
    <row r="236" spans="1:5" ht="13" outlineLevel="7">
      <c r="A236" s="10" t="s">
        <v>318</v>
      </c>
      <c r="B236" s="11" t="s">
        <v>317</v>
      </c>
      <c r="C236" s="12">
        <v>61300</v>
      </c>
      <c r="D236" s="12">
        <v>41556.370000000003</v>
      </c>
      <c r="E236" s="32">
        <f t="shared" si="2"/>
        <v>0.67791794453507348</v>
      </c>
    </row>
    <row r="237" spans="1:5" ht="21" outlineLevel="2">
      <c r="A237" s="7" t="s">
        <v>319</v>
      </c>
      <c r="B237" s="8" t="s">
        <v>320</v>
      </c>
      <c r="C237" s="9">
        <v>189000</v>
      </c>
      <c r="D237" s="9">
        <v>130460</v>
      </c>
      <c r="E237" s="30">
        <f t="shared" si="2"/>
        <v>0.69026455026455025</v>
      </c>
    </row>
    <row r="238" spans="1:5" ht="21" outlineLevel="7">
      <c r="A238" s="10" t="s">
        <v>321</v>
      </c>
      <c r="B238" s="11" t="s">
        <v>322</v>
      </c>
      <c r="C238" s="12">
        <v>91100</v>
      </c>
      <c r="D238" s="12">
        <v>32700</v>
      </c>
      <c r="E238" s="31">
        <f t="shared" si="2"/>
        <v>0.3589462129527991</v>
      </c>
    </row>
    <row r="239" spans="1:5" ht="21" outlineLevel="7">
      <c r="A239" s="10" t="s">
        <v>323</v>
      </c>
      <c r="B239" s="11" t="s">
        <v>324</v>
      </c>
      <c r="C239" s="12">
        <v>89000</v>
      </c>
      <c r="D239" s="12">
        <v>88960</v>
      </c>
      <c r="E239" s="34">
        <f t="shared" si="2"/>
        <v>0.99955056179775281</v>
      </c>
    </row>
    <row r="240" spans="1:5" ht="21" outlineLevel="7">
      <c r="A240" s="10" t="s">
        <v>325</v>
      </c>
      <c r="B240" s="11" t="s">
        <v>324</v>
      </c>
      <c r="C240" s="12">
        <v>8900</v>
      </c>
      <c r="D240" s="12">
        <v>8800</v>
      </c>
      <c r="E240" s="32">
        <f t="shared" si="2"/>
        <v>0.9887640449438202</v>
      </c>
    </row>
    <row r="241" spans="1:5" ht="13" outlineLevel="2">
      <c r="A241" s="7" t="s">
        <v>326</v>
      </c>
      <c r="B241" s="8" t="s">
        <v>327</v>
      </c>
      <c r="C241" s="9">
        <v>355000</v>
      </c>
      <c r="D241" s="9">
        <v>49850</v>
      </c>
      <c r="E241" s="30">
        <f t="shared" si="2"/>
        <v>0.1404225352112676</v>
      </c>
    </row>
    <row r="242" spans="1:5" ht="13" outlineLevel="7">
      <c r="A242" s="10" t="s">
        <v>328</v>
      </c>
      <c r="B242" s="11" t="s">
        <v>329</v>
      </c>
      <c r="C242" s="12">
        <v>355000</v>
      </c>
      <c r="D242" s="12">
        <v>49850</v>
      </c>
      <c r="E242" s="36">
        <f t="shared" si="2"/>
        <v>0.1404225352112676</v>
      </c>
    </row>
    <row r="243" spans="1:5" ht="13" outlineLevel="2">
      <c r="A243" s="7" t="s">
        <v>330</v>
      </c>
      <c r="B243" s="8" t="s">
        <v>331</v>
      </c>
      <c r="C243" s="9">
        <v>15000</v>
      </c>
      <c r="D243" s="9">
        <v>3640</v>
      </c>
      <c r="E243" s="30">
        <f t="shared" si="2"/>
        <v>0.24266666666666667</v>
      </c>
    </row>
    <row r="244" spans="1:5" ht="21" outlineLevel="7">
      <c r="A244" s="10" t="s">
        <v>332</v>
      </c>
      <c r="B244" s="11" t="s">
        <v>333</v>
      </c>
      <c r="C244" s="12">
        <v>15000</v>
      </c>
      <c r="D244" s="12">
        <v>3640</v>
      </c>
      <c r="E244" s="36">
        <f t="shared" si="2"/>
        <v>0.24266666666666667</v>
      </c>
    </row>
    <row r="245" spans="1:5" ht="21" outlineLevel="2">
      <c r="A245" s="7" t="s">
        <v>334</v>
      </c>
      <c r="B245" s="8" t="s">
        <v>335</v>
      </c>
      <c r="C245" s="9">
        <v>80000</v>
      </c>
      <c r="D245" s="9">
        <v>0</v>
      </c>
      <c r="E245" s="30">
        <f t="shared" si="2"/>
        <v>0</v>
      </c>
    </row>
    <row r="246" spans="1:5" ht="21" outlineLevel="7">
      <c r="A246" s="10" t="s">
        <v>336</v>
      </c>
      <c r="B246" s="11" t="s">
        <v>337</v>
      </c>
      <c r="C246" s="12">
        <v>80000</v>
      </c>
      <c r="D246" s="12">
        <v>0</v>
      </c>
      <c r="E246" s="36">
        <f t="shared" si="2"/>
        <v>0</v>
      </c>
    </row>
    <row r="247" spans="1:5" ht="21" outlineLevel="2">
      <c r="A247" s="7" t="s">
        <v>338</v>
      </c>
      <c r="B247" s="8" t="s">
        <v>137</v>
      </c>
      <c r="C247" s="9">
        <v>650000</v>
      </c>
      <c r="D247" s="9">
        <v>596000</v>
      </c>
      <c r="E247" s="30">
        <f t="shared" si="2"/>
        <v>0.91692307692307695</v>
      </c>
    </row>
    <row r="248" spans="1:5" ht="21" outlineLevel="7">
      <c r="A248" s="10" t="s">
        <v>339</v>
      </c>
      <c r="B248" s="11" t="s">
        <v>340</v>
      </c>
      <c r="C248" s="12">
        <v>650000</v>
      </c>
      <c r="D248" s="12">
        <v>596000</v>
      </c>
      <c r="E248" s="36">
        <f t="shared" si="2"/>
        <v>0.91692307692307695</v>
      </c>
    </row>
    <row r="249" spans="1:5" ht="22">
      <c r="A249" s="23" t="s">
        <v>341</v>
      </c>
      <c r="B249" s="24" t="s">
        <v>342</v>
      </c>
      <c r="C249" s="25">
        <v>129450651.11</v>
      </c>
      <c r="D249" s="25">
        <v>91568336.849999994</v>
      </c>
      <c r="E249" s="37">
        <f t="shared" si="2"/>
        <v>0.70736096006338578</v>
      </c>
    </row>
    <row r="250" spans="1:5" ht="13" outlineLevel="1">
      <c r="A250" s="23" t="s">
        <v>343</v>
      </c>
      <c r="B250" s="24" t="s">
        <v>344</v>
      </c>
      <c r="C250" s="25">
        <v>23956257.370000001</v>
      </c>
      <c r="D250" s="25">
        <v>14245342.43</v>
      </c>
      <c r="E250" s="26">
        <f t="shared" si="2"/>
        <v>0.59463973065505593</v>
      </c>
    </row>
    <row r="251" spans="1:5" ht="13" outlineLevel="1">
      <c r="A251" s="15"/>
      <c r="B251" s="16" t="s">
        <v>663</v>
      </c>
      <c r="C251" s="17"/>
      <c r="D251" s="17"/>
      <c r="E251" s="27"/>
    </row>
    <row r="252" spans="1:5" ht="13" outlineLevel="1">
      <c r="A252" s="19"/>
      <c r="B252" s="20" t="s">
        <v>664</v>
      </c>
      <c r="C252" s="21">
        <v>29700</v>
      </c>
      <c r="D252" s="21"/>
      <c r="E252" s="28"/>
    </row>
    <row r="253" spans="1:5" ht="13" outlineLevel="1">
      <c r="A253" s="19"/>
      <c r="B253" s="20" t="s">
        <v>665</v>
      </c>
      <c r="C253" s="21">
        <f>C258-29700</f>
        <v>3120300</v>
      </c>
      <c r="D253" s="21">
        <f>D258</f>
        <v>1273744.02</v>
      </c>
      <c r="E253" s="28">
        <f>D253/C253</f>
        <v>0.40821203730410538</v>
      </c>
    </row>
    <row r="254" spans="1:5" ht="13" outlineLevel="1">
      <c r="A254" s="15"/>
      <c r="B254" s="16" t="s">
        <v>666</v>
      </c>
      <c r="C254" s="17">
        <f>C250-C252-C253</f>
        <v>20806257.370000001</v>
      </c>
      <c r="D254" s="17">
        <f>D250-D252-D253</f>
        <v>12971598.41</v>
      </c>
      <c r="E254" s="35">
        <f>D254/C254</f>
        <v>0.62344698420886635</v>
      </c>
    </row>
    <row r="255" spans="1:5" ht="13" outlineLevel="2">
      <c r="A255" s="7" t="s">
        <v>345</v>
      </c>
      <c r="B255" s="8" t="s">
        <v>346</v>
      </c>
      <c r="C255" s="9">
        <v>23956257.370000001</v>
      </c>
      <c r="D255" s="9">
        <v>14245342.43</v>
      </c>
      <c r="E255" s="38">
        <f t="shared" si="2"/>
        <v>0.59463973065505593</v>
      </c>
    </row>
    <row r="256" spans="1:5" ht="13" outlineLevel="7">
      <c r="A256" s="10" t="s">
        <v>347</v>
      </c>
      <c r="B256" s="11" t="s">
        <v>9</v>
      </c>
      <c r="C256" s="12">
        <v>16704107.369999999</v>
      </c>
      <c r="D256" s="12">
        <v>11281913.17</v>
      </c>
      <c r="E256" s="31">
        <f t="shared" si="2"/>
        <v>0.6753975486449475</v>
      </c>
    </row>
    <row r="257" spans="1:5" ht="13" outlineLevel="7">
      <c r="A257" s="10" t="s">
        <v>348</v>
      </c>
      <c r="B257" s="11" t="s">
        <v>349</v>
      </c>
      <c r="C257" s="12">
        <v>169000</v>
      </c>
      <c r="D257" s="12">
        <v>84192</v>
      </c>
      <c r="E257" s="34">
        <f t="shared" si="2"/>
        <v>0.4981775147928994</v>
      </c>
    </row>
    <row r="258" spans="1:5" ht="21" outlineLevel="7">
      <c r="A258" s="10" t="s">
        <v>350</v>
      </c>
      <c r="B258" s="11" t="s">
        <v>351</v>
      </c>
      <c r="C258" s="12">
        <v>3150000</v>
      </c>
      <c r="D258" s="12">
        <v>1273744.02</v>
      </c>
      <c r="E258" s="34">
        <f t="shared" si="2"/>
        <v>0.40436318095238094</v>
      </c>
    </row>
    <row r="259" spans="1:5" ht="13" outlineLevel="7">
      <c r="A259" s="10" t="s">
        <v>352</v>
      </c>
      <c r="B259" s="11" t="s">
        <v>353</v>
      </c>
      <c r="C259" s="12">
        <v>131950</v>
      </c>
      <c r="D259" s="12">
        <v>0</v>
      </c>
      <c r="E259" s="34">
        <f t="shared" si="2"/>
        <v>0</v>
      </c>
    </row>
    <row r="260" spans="1:5" ht="13" outlineLevel="7">
      <c r="A260" s="10" t="s">
        <v>354</v>
      </c>
      <c r="B260" s="11" t="s">
        <v>353</v>
      </c>
      <c r="C260" s="12">
        <v>293600</v>
      </c>
      <c r="D260" s="12">
        <v>0</v>
      </c>
      <c r="E260" s="34">
        <f t="shared" si="2"/>
        <v>0</v>
      </c>
    </row>
    <row r="261" spans="1:5" ht="21" outlineLevel="7">
      <c r="A261" s="10" t="s">
        <v>355</v>
      </c>
      <c r="B261" s="11" t="s">
        <v>351</v>
      </c>
      <c r="C261" s="12">
        <v>3507600</v>
      </c>
      <c r="D261" s="12">
        <v>1605493.24</v>
      </c>
      <c r="E261" s="32">
        <f t="shared" si="2"/>
        <v>0.45771845136275513</v>
      </c>
    </row>
    <row r="262" spans="1:5" ht="22" outlineLevel="1">
      <c r="A262" s="23" t="s">
        <v>356</v>
      </c>
      <c r="B262" s="24" t="s">
        <v>357</v>
      </c>
      <c r="C262" s="25">
        <v>95134662.140000001</v>
      </c>
      <c r="D262" s="25">
        <v>70540781.170000002</v>
      </c>
      <c r="E262" s="26">
        <f t="shared" si="2"/>
        <v>0.74148348859632585</v>
      </c>
    </row>
    <row r="263" spans="1:5" ht="13" outlineLevel="1">
      <c r="A263" s="15"/>
      <c r="B263" s="16" t="s">
        <v>663</v>
      </c>
      <c r="C263" s="17"/>
      <c r="D263" s="17"/>
      <c r="E263" s="27"/>
    </row>
    <row r="264" spans="1:5" ht="13" outlineLevel="1">
      <c r="A264" s="19"/>
      <c r="B264" s="20" t="s">
        <v>664</v>
      </c>
      <c r="C264" s="21"/>
      <c r="D264" s="21"/>
      <c r="E264" s="28"/>
    </row>
    <row r="265" spans="1:5" ht="13" outlineLevel="1">
      <c r="A265" s="19"/>
      <c r="B265" s="20" t="s">
        <v>665</v>
      </c>
      <c r="C265" s="21">
        <f>C271</f>
        <v>369800</v>
      </c>
      <c r="D265" s="21">
        <f>D271</f>
        <v>369800</v>
      </c>
      <c r="E265" s="28">
        <f>D265/C265</f>
        <v>1</v>
      </c>
    </row>
    <row r="266" spans="1:5" ht="13" outlineLevel="1">
      <c r="A266" s="15"/>
      <c r="B266" s="16" t="s">
        <v>666</v>
      </c>
      <c r="C266" s="17">
        <f>C262-C264-C265</f>
        <v>94764862.140000001</v>
      </c>
      <c r="D266" s="17">
        <f>D262-D264-D265</f>
        <v>70170981.170000002</v>
      </c>
      <c r="E266" s="35">
        <f>D266/C266</f>
        <v>0.74047468212778644</v>
      </c>
    </row>
    <row r="267" spans="1:5" ht="21" outlineLevel="2">
      <c r="A267" s="7" t="s">
        <v>358</v>
      </c>
      <c r="B267" s="8" t="s">
        <v>70</v>
      </c>
      <c r="C267" s="9">
        <v>94009138.629999995</v>
      </c>
      <c r="D267" s="9">
        <v>69415257.659999996</v>
      </c>
      <c r="E267" s="30">
        <f t="shared" ref="E267:E352" si="3">D267/C267</f>
        <v>0.73838840214464374</v>
      </c>
    </row>
    <row r="268" spans="1:5" ht="13" outlineLevel="7">
      <c r="A268" s="10" t="s">
        <v>359</v>
      </c>
      <c r="B268" s="11" t="s">
        <v>360</v>
      </c>
      <c r="C268" s="12">
        <v>93727138.629999995</v>
      </c>
      <c r="D268" s="12">
        <v>69365257.659999996</v>
      </c>
      <c r="E268" s="31">
        <f t="shared" si="3"/>
        <v>0.74007655278828388</v>
      </c>
    </row>
    <row r="269" spans="1:5" ht="21" outlineLevel="7">
      <c r="A269" s="10" t="s">
        <v>361</v>
      </c>
      <c r="B269" s="11" t="s">
        <v>98</v>
      </c>
      <c r="C269" s="12">
        <v>282000</v>
      </c>
      <c r="D269" s="12">
        <v>50000</v>
      </c>
      <c r="E269" s="32">
        <f t="shared" si="3"/>
        <v>0.1773049645390071</v>
      </c>
    </row>
    <row r="270" spans="1:5" ht="13" outlineLevel="2">
      <c r="A270" s="7" t="s">
        <v>362</v>
      </c>
      <c r="B270" s="8" t="s">
        <v>363</v>
      </c>
      <c r="C270" s="9">
        <v>406780</v>
      </c>
      <c r="D270" s="9">
        <v>406780</v>
      </c>
      <c r="E270" s="30">
        <f t="shared" si="3"/>
        <v>1</v>
      </c>
    </row>
    <row r="271" spans="1:5" ht="42" outlineLevel="7">
      <c r="A271" s="10" t="s">
        <v>364</v>
      </c>
      <c r="B271" s="11" t="s">
        <v>365</v>
      </c>
      <c r="C271" s="12">
        <v>369800</v>
      </c>
      <c r="D271" s="12">
        <v>369800</v>
      </c>
      <c r="E271" s="31">
        <f t="shared" si="3"/>
        <v>1</v>
      </c>
    </row>
    <row r="272" spans="1:5" ht="42" outlineLevel="7">
      <c r="A272" s="10" t="s">
        <v>366</v>
      </c>
      <c r="B272" s="11" t="s">
        <v>365</v>
      </c>
      <c r="C272" s="12">
        <v>36980</v>
      </c>
      <c r="D272" s="12">
        <v>36980</v>
      </c>
      <c r="E272" s="32">
        <f t="shared" si="3"/>
        <v>1</v>
      </c>
    </row>
    <row r="273" spans="1:5" ht="21" outlineLevel="2">
      <c r="A273" s="7" t="s">
        <v>367</v>
      </c>
      <c r="B273" s="8" t="s">
        <v>368</v>
      </c>
      <c r="C273" s="9">
        <v>718743.51</v>
      </c>
      <c r="D273" s="9">
        <v>718743.51</v>
      </c>
      <c r="E273" s="30">
        <f t="shared" si="3"/>
        <v>1</v>
      </c>
    </row>
    <row r="274" spans="1:5" ht="21" outlineLevel="7">
      <c r="A274" s="10" t="s">
        <v>369</v>
      </c>
      <c r="B274" s="11" t="s">
        <v>370</v>
      </c>
      <c r="C274" s="12">
        <v>718743.51</v>
      </c>
      <c r="D274" s="12">
        <v>718743.51</v>
      </c>
      <c r="E274" s="36">
        <f t="shared" si="3"/>
        <v>1</v>
      </c>
    </row>
    <row r="275" spans="1:5" ht="22" outlineLevel="1">
      <c r="A275" s="23" t="s">
        <v>371</v>
      </c>
      <c r="B275" s="24" t="s">
        <v>372</v>
      </c>
      <c r="C275" s="25">
        <v>4417151.5999999996</v>
      </c>
      <c r="D275" s="25">
        <v>2834053.9</v>
      </c>
      <c r="E275" s="26">
        <f t="shared" si="3"/>
        <v>0.64160213563872248</v>
      </c>
    </row>
    <row r="276" spans="1:5" ht="13" outlineLevel="1">
      <c r="A276" s="15"/>
      <c r="B276" s="16" t="s">
        <v>663</v>
      </c>
      <c r="C276" s="17"/>
      <c r="D276" s="17"/>
      <c r="E276" s="27"/>
    </row>
    <row r="277" spans="1:5" ht="13" outlineLevel="1">
      <c r="A277" s="19"/>
      <c r="B277" s="20" t="s">
        <v>664</v>
      </c>
      <c r="C277" s="21"/>
      <c r="D277" s="21"/>
      <c r="E277" s="28"/>
    </row>
    <row r="278" spans="1:5" ht="13" outlineLevel="1">
      <c r="A278" s="19"/>
      <c r="B278" s="20" t="s">
        <v>665</v>
      </c>
      <c r="C278" s="21">
        <f>C285</f>
        <v>663700</v>
      </c>
      <c r="D278" s="21">
        <f>D285</f>
        <v>377600</v>
      </c>
      <c r="E278" s="28">
        <f>D278/C278</f>
        <v>0.56893174627090548</v>
      </c>
    </row>
    <row r="279" spans="1:5" ht="13" outlineLevel="1">
      <c r="A279" s="15"/>
      <c r="B279" s="16" t="s">
        <v>666</v>
      </c>
      <c r="C279" s="17">
        <f>C275-C277-C278</f>
        <v>3753451.5999999996</v>
      </c>
      <c r="D279" s="17">
        <f>D275-D277-D278</f>
        <v>2456453.9</v>
      </c>
      <c r="E279" s="35">
        <f>D279/C279</f>
        <v>0.65445199826207967</v>
      </c>
    </row>
    <row r="280" spans="1:5" ht="13" outlineLevel="2">
      <c r="A280" s="7" t="s">
        <v>373</v>
      </c>
      <c r="B280" s="8" t="s">
        <v>374</v>
      </c>
      <c r="C280" s="9">
        <v>3687051.6</v>
      </c>
      <c r="D280" s="9">
        <v>2418103.9</v>
      </c>
      <c r="E280" s="30">
        <f t="shared" si="3"/>
        <v>0.65583673957804112</v>
      </c>
    </row>
    <row r="281" spans="1:5" ht="21" outlineLevel="7">
      <c r="A281" s="10" t="s">
        <v>375</v>
      </c>
      <c r="B281" s="11" t="s">
        <v>376</v>
      </c>
      <c r="C281" s="12">
        <v>37451.599999999999</v>
      </c>
      <c r="D281" s="12">
        <v>37451.599999999999</v>
      </c>
      <c r="E281" s="31">
        <f t="shared" si="3"/>
        <v>1</v>
      </c>
    </row>
    <row r="282" spans="1:5" ht="21" outlineLevel="7">
      <c r="A282" s="10" t="s">
        <v>377</v>
      </c>
      <c r="B282" s="11" t="s">
        <v>378</v>
      </c>
      <c r="C282" s="12">
        <v>2141600</v>
      </c>
      <c r="D282" s="12">
        <v>1584893.58</v>
      </c>
      <c r="E282" s="34">
        <f t="shared" si="3"/>
        <v>0.74005116735151288</v>
      </c>
    </row>
    <row r="283" spans="1:5" ht="13" outlineLevel="7">
      <c r="A283" s="10" t="s">
        <v>379</v>
      </c>
      <c r="B283" s="11" t="s">
        <v>380</v>
      </c>
      <c r="C283" s="12">
        <v>1508000</v>
      </c>
      <c r="D283" s="12">
        <v>795758.72</v>
      </c>
      <c r="E283" s="32">
        <f t="shared" si="3"/>
        <v>0.5276914588859416</v>
      </c>
    </row>
    <row r="284" spans="1:5" ht="13" outlineLevel="2">
      <c r="A284" s="7" t="s">
        <v>381</v>
      </c>
      <c r="B284" s="8" t="s">
        <v>363</v>
      </c>
      <c r="C284" s="9">
        <v>730100</v>
      </c>
      <c r="D284" s="9">
        <v>415950</v>
      </c>
      <c r="E284" s="30">
        <f t="shared" si="3"/>
        <v>0.56971647719490481</v>
      </c>
    </row>
    <row r="285" spans="1:5" ht="42" outlineLevel="7">
      <c r="A285" s="10" t="s">
        <v>382</v>
      </c>
      <c r="B285" s="11" t="s">
        <v>365</v>
      </c>
      <c r="C285" s="12">
        <v>663700</v>
      </c>
      <c r="D285" s="12">
        <v>377600</v>
      </c>
      <c r="E285" s="31">
        <f t="shared" si="3"/>
        <v>0.56893174627090548</v>
      </c>
    </row>
    <row r="286" spans="1:5" ht="42" outlineLevel="7">
      <c r="A286" s="10" t="s">
        <v>383</v>
      </c>
      <c r="B286" s="11" t="s">
        <v>365</v>
      </c>
      <c r="C286" s="12">
        <v>66400</v>
      </c>
      <c r="D286" s="12">
        <v>38350</v>
      </c>
      <c r="E286" s="32">
        <f t="shared" si="3"/>
        <v>0.57756024096385539</v>
      </c>
    </row>
    <row r="287" spans="1:5" ht="13" outlineLevel="1">
      <c r="A287" s="23" t="s">
        <v>384</v>
      </c>
      <c r="B287" s="24" t="s">
        <v>385</v>
      </c>
      <c r="C287" s="25">
        <v>1907380</v>
      </c>
      <c r="D287" s="25">
        <v>1473627.87</v>
      </c>
      <c r="E287" s="26">
        <f t="shared" si="3"/>
        <v>0.77259270307961714</v>
      </c>
    </row>
    <row r="288" spans="1:5" ht="13" outlineLevel="1">
      <c r="A288" s="15"/>
      <c r="B288" s="16" t="s">
        <v>663</v>
      </c>
      <c r="C288" s="17"/>
      <c r="D288" s="17"/>
      <c r="E288" s="27"/>
    </row>
    <row r="289" spans="1:5" ht="13" outlineLevel="1">
      <c r="A289" s="19"/>
      <c r="B289" s="20" t="s">
        <v>664</v>
      </c>
      <c r="C289" s="21"/>
      <c r="D289" s="21"/>
      <c r="E289" s="28"/>
    </row>
    <row r="290" spans="1:5" ht="13" outlineLevel="1">
      <c r="A290" s="19"/>
      <c r="B290" s="20" t="s">
        <v>665</v>
      </c>
      <c r="C290" s="21"/>
      <c r="D290" s="21"/>
      <c r="E290" s="28"/>
    </row>
    <row r="291" spans="1:5" ht="13" outlineLevel="1">
      <c r="A291" s="15"/>
      <c r="B291" s="16" t="s">
        <v>666</v>
      </c>
      <c r="C291" s="17">
        <f>C287-C289-C290</f>
        <v>1907380</v>
      </c>
      <c r="D291" s="17">
        <f>D287-D289-D290</f>
        <v>1473627.87</v>
      </c>
      <c r="E291" s="35">
        <f>D291/C291</f>
        <v>0.77259270307961714</v>
      </c>
    </row>
    <row r="292" spans="1:5" ht="21" outlineLevel="2">
      <c r="A292" s="7" t="s">
        <v>386</v>
      </c>
      <c r="B292" s="8" t="s">
        <v>387</v>
      </c>
      <c r="C292" s="9">
        <v>1907380</v>
      </c>
      <c r="D292" s="9">
        <v>1473627.87</v>
      </c>
      <c r="E292" s="30">
        <f t="shared" si="3"/>
        <v>0.77259270307961714</v>
      </c>
    </row>
    <row r="293" spans="1:5" ht="13" outlineLevel="7">
      <c r="A293" s="10" t="s">
        <v>388</v>
      </c>
      <c r="B293" s="11" t="s">
        <v>389</v>
      </c>
      <c r="C293" s="12">
        <v>360864</v>
      </c>
      <c r="D293" s="12">
        <v>262138</v>
      </c>
      <c r="E293" s="31">
        <f t="shared" si="3"/>
        <v>0.72641770861044608</v>
      </c>
    </row>
    <row r="294" spans="1:5" ht="21" outlineLevel="7">
      <c r="A294" s="10" t="s">
        <v>390</v>
      </c>
      <c r="B294" s="11" t="s">
        <v>391</v>
      </c>
      <c r="C294" s="12">
        <v>1005720</v>
      </c>
      <c r="D294" s="12">
        <v>718693.87</v>
      </c>
      <c r="E294" s="34">
        <f t="shared" si="3"/>
        <v>0.71460632183908046</v>
      </c>
    </row>
    <row r="295" spans="1:5" ht="21" outlineLevel="7">
      <c r="A295" s="10" t="s">
        <v>392</v>
      </c>
      <c r="B295" s="11" t="s">
        <v>393</v>
      </c>
      <c r="C295" s="12">
        <v>540796</v>
      </c>
      <c r="D295" s="12">
        <v>492796</v>
      </c>
      <c r="E295" s="32">
        <f t="shared" si="3"/>
        <v>0.9112419470558214</v>
      </c>
    </row>
    <row r="296" spans="1:5" ht="33" outlineLevel="1">
      <c r="A296" s="23" t="s">
        <v>394</v>
      </c>
      <c r="B296" s="24" t="s">
        <v>395</v>
      </c>
      <c r="C296" s="25">
        <v>4035200</v>
      </c>
      <c r="D296" s="25">
        <v>2474531.48</v>
      </c>
      <c r="E296" s="26">
        <f t="shared" si="3"/>
        <v>0.61323638977002382</v>
      </c>
    </row>
    <row r="297" spans="1:5" ht="13" outlineLevel="1">
      <c r="A297" s="15"/>
      <c r="B297" s="16" t="s">
        <v>663</v>
      </c>
      <c r="C297" s="17"/>
      <c r="D297" s="17"/>
      <c r="E297" s="27"/>
    </row>
    <row r="298" spans="1:5" ht="13" outlineLevel="1">
      <c r="A298" s="19"/>
      <c r="B298" s="20" t="s">
        <v>664</v>
      </c>
      <c r="C298" s="21"/>
      <c r="D298" s="21"/>
      <c r="E298" s="28"/>
    </row>
    <row r="299" spans="1:5" ht="13" outlineLevel="1">
      <c r="A299" s="19"/>
      <c r="B299" s="20" t="s">
        <v>665</v>
      </c>
      <c r="C299" s="21"/>
      <c r="D299" s="21"/>
      <c r="E299" s="28"/>
    </row>
    <row r="300" spans="1:5" ht="13" outlineLevel="1">
      <c r="A300" s="15"/>
      <c r="B300" s="16" t="s">
        <v>666</v>
      </c>
      <c r="C300" s="17">
        <f>C296-C298-C299</f>
        <v>4035200</v>
      </c>
      <c r="D300" s="17">
        <f>D296-D298-D299</f>
        <v>2474531.48</v>
      </c>
      <c r="E300" s="35">
        <f>D300/C300</f>
        <v>0.61323638977002382</v>
      </c>
    </row>
    <row r="301" spans="1:5" ht="21" outlineLevel="2">
      <c r="A301" s="7" t="s">
        <v>396</v>
      </c>
      <c r="B301" s="8" t="s">
        <v>397</v>
      </c>
      <c r="C301" s="9">
        <v>4035200</v>
      </c>
      <c r="D301" s="9">
        <v>2474531.48</v>
      </c>
      <c r="E301" s="30">
        <f t="shared" si="3"/>
        <v>0.61323638977002382</v>
      </c>
    </row>
    <row r="302" spans="1:5" ht="13" outlineLevel="7">
      <c r="A302" s="10" t="s">
        <v>398</v>
      </c>
      <c r="B302" s="11" t="s">
        <v>399</v>
      </c>
      <c r="C302" s="12">
        <v>2506242</v>
      </c>
      <c r="D302" s="12">
        <v>1754154.88</v>
      </c>
      <c r="E302" s="31">
        <f t="shared" si="3"/>
        <v>0.69991440571181873</v>
      </c>
    </row>
    <row r="303" spans="1:5" ht="21" outlineLevel="7">
      <c r="A303" s="10" t="s">
        <v>400</v>
      </c>
      <c r="B303" s="11" t="s">
        <v>401</v>
      </c>
      <c r="C303" s="12">
        <v>405500</v>
      </c>
      <c r="D303" s="12">
        <v>242254.66</v>
      </c>
      <c r="E303" s="34">
        <f t="shared" si="3"/>
        <v>0.59742209617755859</v>
      </c>
    </row>
    <row r="304" spans="1:5" ht="13" outlineLevel="7">
      <c r="A304" s="10" t="s">
        <v>402</v>
      </c>
      <c r="B304" s="11" t="s">
        <v>403</v>
      </c>
      <c r="C304" s="12">
        <v>753000</v>
      </c>
      <c r="D304" s="12">
        <v>265295.15999999997</v>
      </c>
      <c r="E304" s="34">
        <f t="shared" si="3"/>
        <v>0.35231760956175295</v>
      </c>
    </row>
    <row r="305" spans="1:5" ht="31.5" outlineLevel="7">
      <c r="A305" s="10" t="s">
        <v>404</v>
      </c>
      <c r="B305" s="11" t="s">
        <v>405</v>
      </c>
      <c r="C305" s="12">
        <v>370458</v>
      </c>
      <c r="D305" s="12">
        <v>212826.78</v>
      </c>
      <c r="E305" s="32">
        <f t="shared" si="3"/>
        <v>0.57449638015645499</v>
      </c>
    </row>
    <row r="306" spans="1:5" ht="33">
      <c r="A306" s="23" t="s">
        <v>406</v>
      </c>
      <c r="B306" s="24" t="s">
        <v>407</v>
      </c>
      <c r="C306" s="25">
        <v>24644754</v>
      </c>
      <c r="D306" s="25">
        <v>21211089.550000001</v>
      </c>
      <c r="E306" s="26">
        <f t="shared" si="3"/>
        <v>0.86067361638099538</v>
      </c>
    </row>
    <row r="307" spans="1:5" ht="13">
      <c r="A307" s="15"/>
      <c r="B307" s="16" t="s">
        <v>663</v>
      </c>
      <c r="C307" s="17"/>
      <c r="D307" s="17"/>
      <c r="E307" s="27"/>
    </row>
    <row r="308" spans="1:5" ht="13">
      <c r="A308" s="19"/>
      <c r="B308" s="20" t="s">
        <v>664</v>
      </c>
      <c r="C308" s="21"/>
      <c r="D308" s="21"/>
      <c r="E308" s="28"/>
    </row>
    <row r="309" spans="1:5" ht="13">
      <c r="A309" s="19"/>
      <c r="B309" s="20" t="s">
        <v>665</v>
      </c>
      <c r="C309" s="21">
        <f>C312</f>
        <v>16374849</v>
      </c>
      <c r="D309" s="21">
        <f>D312</f>
        <v>16374849</v>
      </c>
      <c r="E309" s="28">
        <f>D309/C309</f>
        <v>1</v>
      </c>
    </row>
    <row r="310" spans="1:5" ht="13">
      <c r="A310" s="15"/>
      <c r="B310" s="16" t="s">
        <v>666</v>
      </c>
      <c r="C310" s="17">
        <f>C306-C308-C309</f>
        <v>8269905</v>
      </c>
      <c r="D310" s="17">
        <f>D306-D308-D309</f>
        <v>4836240.5500000007</v>
      </c>
      <c r="E310" s="35">
        <f>D310/C310</f>
        <v>0.58480001281755967</v>
      </c>
    </row>
    <row r="311" spans="1:5" ht="21" outlineLevel="1">
      <c r="A311" s="7" t="s">
        <v>408</v>
      </c>
      <c r="B311" s="8" t="s">
        <v>409</v>
      </c>
      <c r="C311" s="9">
        <v>20187454</v>
      </c>
      <c r="D311" s="9">
        <v>18053589</v>
      </c>
      <c r="E311" s="30">
        <f t="shared" si="3"/>
        <v>0.89429746812054656</v>
      </c>
    </row>
    <row r="312" spans="1:5" ht="21" outlineLevel="7">
      <c r="A312" s="10" t="s">
        <v>410</v>
      </c>
      <c r="B312" s="11" t="s">
        <v>411</v>
      </c>
      <c r="C312" s="12">
        <v>16374849</v>
      </c>
      <c r="D312" s="12">
        <v>16374849</v>
      </c>
      <c r="E312" s="31">
        <f t="shared" si="3"/>
        <v>1</v>
      </c>
    </row>
    <row r="313" spans="1:5" ht="21" outlineLevel="7">
      <c r="A313" s="10" t="s">
        <v>412</v>
      </c>
      <c r="B313" s="11" t="s">
        <v>413</v>
      </c>
      <c r="C313" s="12">
        <v>1035000</v>
      </c>
      <c r="D313" s="12">
        <v>74611</v>
      </c>
      <c r="E313" s="34">
        <f t="shared" si="3"/>
        <v>7.2087922705314014E-2</v>
      </c>
    </row>
    <row r="314" spans="1:5" ht="21" outlineLevel="7">
      <c r="A314" s="10" t="s">
        <v>414</v>
      </c>
      <c r="B314" s="11" t="s">
        <v>413</v>
      </c>
      <c r="C314" s="12">
        <v>1437605</v>
      </c>
      <c r="D314" s="12">
        <v>1437605</v>
      </c>
      <c r="E314" s="34">
        <f t="shared" si="3"/>
        <v>1</v>
      </c>
    </row>
    <row r="315" spans="1:5" ht="21" outlineLevel="7">
      <c r="A315" s="10" t="s">
        <v>415</v>
      </c>
      <c r="B315" s="11" t="s">
        <v>411</v>
      </c>
      <c r="C315" s="12">
        <v>1340000</v>
      </c>
      <c r="D315" s="12">
        <v>166524</v>
      </c>
      <c r="E315" s="32">
        <f t="shared" si="3"/>
        <v>0.12427164179104477</v>
      </c>
    </row>
    <row r="316" spans="1:5" ht="21" outlineLevel="1">
      <c r="A316" s="7" t="s">
        <v>416</v>
      </c>
      <c r="B316" s="8" t="s">
        <v>417</v>
      </c>
      <c r="C316" s="9">
        <v>557000</v>
      </c>
      <c r="D316" s="9">
        <v>0</v>
      </c>
      <c r="E316" s="30">
        <f t="shared" si="3"/>
        <v>0</v>
      </c>
    </row>
    <row r="317" spans="1:5" ht="31.5" outlineLevel="7">
      <c r="A317" s="10" t="s">
        <v>418</v>
      </c>
      <c r="B317" s="11" t="s">
        <v>419</v>
      </c>
      <c r="C317" s="12">
        <v>557000</v>
      </c>
      <c r="D317" s="12">
        <v>0</v>
      </c>
      <c r="E317" s="36">
        <f t="shared" si="3"/>
        <v>0</v>
      </c>
    </row>
    <row r="318" spans="1:5" ht="21" outlineLevel="1">
      <c r="A318" s="7" t="s">
        <v>420</v>
      </c>
      <c r="B318" s="8" t="s">
        <v>421</v>
      </c>
      <c r="C318" s="9">
        <v>3900300</v>
      </c>
      <c r="D318" s="9">
        <v>3157500.55</v>
      </c>
      <c r="E318" s="30">
        <f t="shared" si="3"/>
        <v>0.8095532523139245</v>
      </c>
    </row>
    <row r="319" spans="1:5" ht="13" outlineLevel="7">
      <c r="A319" s="10" t="s">
        <v>422</v>
      </c>
      <c r="B319" s="11" t="s">
        <v>423</v>
      </c>
      <c r="C319" s="12">
        <v>3900300</v>
      </c>
      <c r="D319" s="12">
        <v>3157500.55</v>
      </c>
      <c r="E319" s="36">
        <f t="shared" si="3"/>
        <v>0.8095532523139245</v>
      </c>
    </row>
    <row r="320" spans="1:5" ht="33">
      <c r="A320" s="23" t="s">
        <v>424</v>
      </c>
      <c r="B320" s="24" t="s">
        <v>425</v>
      </c>
      <c r="C320" s="25">
        <v>22216357.129999999</v>
      </c>
      <c r="D320" s="25">
        <v>8469690.6999999993</v>
      </c>
      <c r="E320" s="26">
        <f t="shared" si="3"/>
        <v>0.38123670097843804</v>
      </c>
    </row>
    <row r="321" spans="1:5" ht="13">
      <c r="A321" s="15"/>
      <c r="B321" s="16" t="s">
        <v>663</v>
      </c>
      <c r="C321" s="17"/>
      <c r="D321" s="17"/>
      <c r="E321" s="27"/>
    </row>
    <row r="322" spans="1:5" ht="13">
      <c r="A322" s="19"/>
      <c r="B322" s="20" t="s">
        <v>664</v>
      </c>
      <c r="C322" s="21"/>
      <c r="D322" s="21"/>
      <c r="E322" s="28"/>
    </row>
    <row r="323" spans="1:5" ht="13">
      <c r="A323" s="19"/>
      <c r="B323" s="20" t="s">
        <v>665</v>
      </c>
      <c r="C323" s="21"/>
      <c r="D323" s="21"/>
      <c r="E323" s="28"/>
    </row>
    <row r="324" spans="1:5" ht="13">
      <c r="A324" s="15"/>
      <c r="B324" s="16" t="s">
        <v>666</v>
      </c>
      <c r="C324" s="17">
        <f>C320-C322-C323</f>
        <v>22216357.129999999</v>
      </c>
      <c r="D324" s="17">
        <f>D320-D322-D323</f>
        <v>8469690.6999999993</v>
      </c>
      <c r="E324" s="35">
        <f>D324/C324</f>
        <v>0.38123670097843804</v>
      </c>
    </row>
    <row r="325" spans="1:5" ht="21" outlineLevel="1">
      <c r="A325" s="7" t="s">
        <v>426</v>
      </c>
      <c r="B325" s="8" t="s">
        <v>427</v>
      </c>
      <c r="C325" s="9">
        <v>2893767.84</v>
      </c>
      <c r="D325" s="9">
        <v>998556.78</v>
      </c>
      <c r="E325" s="30">
        <f t="shared" si="3"/>
        <v>0.34507148990915598</v>
      </c>
    </row>
    <row r="326" spans="1:5" ht="21" outlineLevel="7">
      <c r="A326" s="10" t="s">
        <v>428</v>
      </c>
      <c r="B326" s="11" t="s">
        <v>429</v>
      </c>
      <c r="C326" s="12">
        <v>2893767.84</v>
      </c>
      <c r="D326" s="12">
        <v>998556.78</v>
      </c>
      <c r="E326" s="33">
        <f t="shared" si="3"/>
        <v>0.34507148990915598</v>
      </c>
    </row>
    <row r="327" spans="1:5" ht="21" outlineLevel="1">
      <c r="A327" s="7" t="s">
        <v>430</v>
      </c>
      <c r="B327" s="8" t="s">
        <v>431</v>
      </c>
      <c r="C327" s="9">
        <v>1649961.48</v>
      </c>
      <c r="D327" s="9">
        <v>589435.19999999995</v>
      </c>
      <c r="E327" s="30">
        <f t="shared" si="3"/>
        <v>0.35724179451753019</v>
      </c>
    </row>
    <row r="328" spans="1:5" ht="21" outlineLevel="7">
      <c r="A328" s="10" t="s">
        <v>432</v>
      </c>
      <c r="B328" s="11" t="s">
        <v>433</v>
      </c>
      <c r="C328" s="12">
        <v>1649961.48</v>
      </c>
      <c r="D328" s="12">
        <v>589435.19999999995</v>
      </c>
      <c r="E328" s="33">
        <f t="shared" si="3"/>
        <v>0.35724179451753019</v>
      </c>
    </row>
    <row r="329" spans="1:5" ht="31.5" outlineLevel="1">
      <c r="A329" s="7" t="s">
        <v>434</v>
      </c>
      <c r="B329" s="8" t="s">
        <v>435</v>
      </c>
      <c r="C329" s="9">
        <v>1277727.3999999999</v>
      </c>
      <c r="D329" s="9">
        <v>234669.36</v>
      </c>
      <c r="E329" s="30">
        <f t="shared" si="3"/>
        <v>0.1836615227942987</v>
      </c>
    </row>
    <row r="330" spans="1:5" ht="21" outlineLevel="7">
      <c r="A330" s="10" t="s">
        <v>436</v>
      </c>
      <c r="B330" s="11" t="s">
        <v>437</v>
      </c>
      <c r="C330" s="12">
        <v>1277727.3999999999</v>
      </c>
      <c r="D330" s="12">
        <v>234669.36</v>
      </c>
      <c r="E330" s="33">
        <f t="shared" si="3"/>
        <v>0.1836615227942987</v>
      </c>
    </row>
    <row r="331" spans="1:5" ht="31.5" outlineLevel="1">
      <c r="A331" s="7" t="s">
        <v>438</v>
      </c>
      <c r="B331" s="8" t="s">
        <v>439</v>
      </c>
      <c r="C331" s="9">
        <v>663543.28</v>
      </c>
      <c r="D331" s="9">
        <v>365362.21</v>
      </c>
      <c r="E331" s="30">
        <f t="shared" si="3"/>
        <v>0.55062302793572104</v>
      </c>
    </row>
    <row r="332" spans="1:5" ht="21" outlineLevel="7">
      <c r="A332" s="10" t="s">
        <v>440</v>
      </c>
      <c r="B332" s="11" t="s">
        <v>441</v>
      </c>
      <c r="C332" s="12">
        <v>663543.28</v>
      </c>
      <c r="D332" s="12">
        <v>365362.21</v>
      </c>
      <c r="E332" s="33">
        <f t="shared" si="3"/>
        <v>0.55062302793572104</v>
      </c>
    </row>
    <row r="333" spans="1:5" ht="13" outlineLevel="1">
      <c r="A333" s="7" t="s">
        <v>442</v>
      </c>
      <c r="B333" s="8" t="s">
        <v>443</v>
      </c>
      <c r="C333" s="9">
        <v>995106.3</v>
      </c>
      <c r="D333" s="9">
        <v>0</v>
      </c>
      <c r="E333" s="30">
        <f t="shared" si="3"/>
        <v>0</v>
      </c>
    </row>
    <row r="334" spans="1:5" ht="21" outlineLevel="7">
      <c r="A334" s="10" t="s">
        <v>444</v>
      </c>
      <c r="B334" s="11" t="s">
        <v>445</v>
      </c>
      <c r="C334" s="12">
        <v>995106.3</v>
      </c>
      <c r="D334" s="12">
        <v>0</v>
      </c>
      <c r="E334" s="33">
        <f t="shared" si="3"/>
        <v>0</v>
      </c>
    </row>
    <row r="335" spans="1:5" ht="31.5" outlineLevel="1">
      <c r="A335" s="7" t="s">
        <v>446</v>
      </c>
      <c r="B335" s="8" t="s">
        <v>447</v>
      </c>
      <c r="C335" s="9">
        <v>7165227.8300000001</v>
      </c>
      <c r="D335" s="9">
        <v>1700081.82</v>
      </c>
      <c r="E335" s="30">
        <f t="shared" si="3"/>
        <v>0.23726835494078072</v>
      </c>
    </row>
    <row r="336" spans="1:5" ht="31.5" outlineLevel="7">
      <c r="A336" s="10" t="s">
        <v>448</v>
      </c>
      <c r="B336" s="11" t="s">
        <v>449</v>
      </c>
      <c r="C336" s="12">
        <v>7165227.8300000001</v>
      </c>
      <c r="D336" s="12">
        <v>1700081.82</v>
      </c>
      <c r="E336" s="33">
        <f t="shared" si="3"/>
        <v>0.23726835494078072</v>
      </c>
    </row>
    <row r="337" spans="1:5" ht="21" outlineLevel="1">
      <c r="A337" s="7" t="s">
        <v>450</v>
      </c>
      <c r="B337" s="8" t="s">
        <v>451</v>
      </c>
      <c r="C337" s="9">
        <v>571023</v>
      </c>
      <c r="D337" s="9">
        <v>232237.24</v>
      </c>
      <c r="E337" s="30">
        <f t="shared" si="3"/>
        <v>0.40670382804195276</v>
      </c>
    </row>
    <row r="338" spans="1:5" ht="21" outlineLevel="7">
      <c r="A338" s="10" t="s">
        <v>452</v>
      </c>
      <c r="B338" s="11" t="s">
        <v>453</v>
      </c>
      <c r="C338" s="12">
        <v>571023</v>
      </c>
      <c r="D338" s="12">
        <v>232237.24</v>
      </c>
      <c r="E338" s="33">
        <f t="shared" si="3"/>
        <v>0.40670382804195276</v>
      </c>
    </row>
    <row r="339" spans="1:5" ht="21" outlineLevel="1">
      <c r="A339" s="7" t="s">
        <v>454</v>
      </c>
      <c r="B339" s="8" t="s">
        <v>455</v>
      </c>
      <c r="C339" s="9">
        <v>7000000</v>
      </c>
      <c r="D339" s="9">
        <v>4349348.09</v>
      </c>
      <c r="E339" s="30">
        <f t="shared" si="3"/>
        <v>0.62133544142857144</v>
      </c>
    </row>
    <row r="340" spans="1:5" ht="21" outlineLevel="7">
      <c r="A340" s="10" t="s">
        <v>456</v>
      </c>
      <c r="B340" s="11" t="s">
        <v>457</v>
      </c>
      <c r="C340" s="12">
        <v>7000000</v>
      </c>
      <c r="D340" s="12">
        <v>4349348.09</v>
      </c>
      <c r="E340" s="33">
        <f t="shared" si="3"/>
        <v>0.62133544142857144</v>
      </c>
    </row>
    <row r="341" spans="1:5" ht="22">
      <c r="A341" s="23" t="s">
        <v>458</v>
      </c>
      <c r="B341" s="24" t="s">
        <v>459</v>
      </c>
      <c r="C341" s="25">
        <v>2914530</v>
      </c>
      <c r="D341" s="25">
        <v>853615</v>
      </c>
      <c r="E341" s="26">
        <f t="shared" si="3"/>
        <v>0.29288255739347341</v>
      </c>
    </row>
    <row r="342" spans="1:5" ht="13">
      <c r="A342" s="15"/>
      <c r="B342" s="16" t="s">
        <v>663</v>
      </c>
      <c r="C342" s="17"/>
      <c r="D342" s="17"/>
      <c r="E342" s="27"/>
    </row>
    <row r="343" spans="1:5" ht="13">
      <c r="A343" s="19"/>
      <c r="B343" s="20" t="s">
        <v>664</v>
      </c>
      <c r="C343" s="21"/>
      <c r="D343" s="21"/>
      <c r="E343" s="28"/>
    </row>
    <row r="344" spans="1:5" ht="13">
      <c r="A344" s="19"/>
      <c r="B344" s="20" t="s">
        <v>665</v>
      </c>
      <c r="C344" s="21">
        <f>C348+C359+C362</f>
        <v>1516692</v>
      </c>
      <c r="D344" s="21">
        <f>D348+D359+D362</f>
        <v>58346</v>
      </c>
      <c r="E344" s="28">
        <f>D344/C344</f>
        <v>3.8469247546634389E-2</v>
      </c>
    </row>
    <row r="345" spans="1:5" ht="13">
      <c r="A345" s="15"/>
      <c r="B345" s="16" t="s">
        <v>666</v>
      </c>
      <c r="C345" s="17">
        <f>C341-C343-C344</f>
        <v>1397838</v>
      </c>
      <c r="D345" s="17">
        <f>D341-D343-D344</f>
        <v>795269</v>
      </c>
      <c r="E345" s="35">
        <f>D345/C345</f>
        <v>0.56892787290086544</v>
      </c>
    </row>
    <row r="346" spans="1:5" ht="21" outlineLevel="1">
      <c r="A346" s="7" t="s">
        <v>460</v>
      </c>
      <c r="B346" s="8" t="s">
        <v>461</v>
      </c>
      <c r="C346" s="9">
        <v>1230000</v>
      </c>
      <c r="D346" s="9">
        <v>235000</v>
      </c>
      <c r="E346" s="30">
        <f t="shared" si="3"/>
        <v>0.1910569105691057</v>
      </c>
    </row>
    <row r="347" spans="1:5" ht="42" outlineLevel="7">
      <c r="A347" s="10" t="s">
        <v>462</v>
      </c>
      <c r="B347" s="13" t="s">
        <v>463</v>
      </c>
      <c r="C347" s="12">
        <v>235000</v>
      </c>
      <c r="D347" s="12">
        <v>235000</v>
      </c>
      <c r="E347" s="31">
        <f t="shared" si="3"/>
        <v>1</v>
      </c>
    </row>
    <row r="348" spans="1:5" ht="42" outlineLevel="7">
      <c r="A348" s="10" t="s">
        <v>464</v>
      </c>
      <c r="B348" s="13" t="s">
        <v>465</v>
      </c>
      <c r="C348" s="12">
        <v>900000</v>
      </c>
      <c r="D348" s="12">
        <v>0</v>
      </c>
      <c r="E348" s="34">
        <f t="shared" si="3"/>
        <v>0</v>
      </c>
    </row>
    <row r="349" spans="1:5" ht="42" outlineLevel="7">
      <c r="A349" s="10" t="s">
        <v>466</v>
      </c>
      <c r="B349" s="13" t="s">
        <v>465</v>
      </c>
      <c r="C349" s="12">
        <v>95000</v>
      </c>
      <c r="D349" s="12">
        <v>0</v>
      </c>
      <c r="E349" s="32">
        <f t="shared" si="3"/>
        <v>0</v>
      </c>
    </row>
    <row r="350" spans="1:5" ht="42" outlineLevel="1">
      <c r="A350" s="7" t="s">
        <v>467</v>
      </c>
      <c r="B350" s="8" t="s">
        <v>468</v>
      </c>
      <c r="C350" s="9">
        <v>807230</v>
      </c>
      <c r="D350" s="9">
        <v>618615</v>
      </c>
      <c r="E350" s="30">
        <f t="shared" si="3"/>
        <v>0.76634292580801011</v>
      </c>
    </row>
    <row r="351" spans="1:5" ht="21" outlineLevel="7">
      <c r="A351" s="10" t="s">
        <v>469</v>
      </c>
      <c r="B351" s="11" t="s">
        <v>470</v>
      </c>
      <c r="C351" s="12">
        <v>235000</v>
      </c>
      <c r="D351" s="12">
        <v>235000</v>
      </c>
      <c r="E351" s="31">
        <f t="shared" si="3"/>
        <v>1</v>
      </c>
    </row>
    <row r="352" spans="1:5" ht="42" outlineLevel="7">
      <c r="A352" s="10" t="s">
        <v>471</v>
      </c>
      <c r="B352" s="13" t="s">
        <v>472</v>
      </c>
      <c r="C352" s="12">
        <v>43000</v>
      </c>
      <c r="D352" s="12">
        <v>23000</v>
      </c>
      <c r="E352" s="34">
        <f t="shared" si="3"/>
        <v>0.53488372093023251</v>
      </c>
    </row>
    <row r="353" spans="1:5" ht="31.5" outlineLevel="7">
      <c r="A353" s="10" t="s">
        <v>473</v>
      </c>
      <c r="B353" s="11" t="s">
        <v>474</v>
      </c>
      <c r="C353" s="12">
        <v>98000</v>
      </c>
      <c r="D353" s="12">
        <v>98000</v>
      </c>
      <c r="E353" s="34">
        <f t="shared" ref="E353:E422" si="4">D353/C353</f>
        <v>1</v>
      </c>
    </row>
    <row r="354" spans="1:5" ht="21" outlineLevel="7">
      <c r="A354" s="10" t="s">
        <v>475</v>
      </c>
      <c r="B354" s="11" t="s">
        <v>476</v>
      </c>
      <c r="C354" s="12">
        <v>36000</v>
      </c>
      <c r="D354" s="12">
        <v>24000</v>
      </c>
      <c r="E354" s="34">
        <f t="shared" si="4"/>
        <v>0.66666666666666663</v>
      </c>
    </row>
    <row r="355" spans="1:5" ht="42" outlineLevel="7">
      <c r="A355" s="10" t="s">
        <v>477</v>
      </c>
      <c r="B355" s="11" t="s">
        <v>478</v>
      </c>
      <c r="C355" s="12">
        <v>112000</v>
      </c>
      <c r="D355" s="12">
        <v>90000</v>
      </c>
      <c r="E355" s="34">
        <f t="shared" si="4"/>
        <v>0.8035714285714286</v>
      </c>
    </row>
    <row r="356" spans="1:5" ht="31.5" outlineLevel="7">
      <c r="A356" s="10" t="s">
        <v>479</v>
      </c>
      <c r="B356" s="11" t="s">
        <v>480</v>
      </c>
      <c r="C356" s="12">
        <v>43000</v>
      </c>
      <c r="D356" s="12">
        <v>10000</v>
      </c>
      <c r="E356" s="34">
        <f t="shared" si="4"/>
        <v>0.23255813953488372</v>
      </c>
    </row>
    <row r="357" spans="1:5" ht="21" outlineLevel="7">
      <c r="A357" s="10" t="s">
        <v>481</v>
      </c>
      <c r="B357" s="11" t="s">
        <v>482</v>
      </c>
      <c r="C357" s="12">
        <v>30000</v>
      </c>
      <c r="D357" s="12">
        <v>25000</v>
      </c>
      <c r="E357" s="34">
        <f t="shared" si="4"/>
        <v>0.83333333333333337</v>
      </c>
    </row>
    <row r="358" spans="1:5" ht="31.5" outlineLevel="7">
      <c r="A358" s="10" t="s">
        <v>483</v>
      </c>
      <c r="B358" s="11" t="s">
        <v>484</v>
      </c>
      <c r="C358" s="12">
        <v>43000</v>
      </c>
      <c r="D358" s="12">
        <v>30000</v>
      </c>
      <c r="E358" s="34">
        <f t="shared" si="4"/>
        <v>0.69767441860465118</v>
      </c>
    </row>
    <row r="359" spans="1:5" ht="21" outlineLevel="7">
      <c r="A359" s="10" t="s">
        <v>485</v>
      </c>
      <c r="B359" s="11" t="s">
        <v>486</v>
      </c>
      <c r="C359" s="12">
        <v>116692</v>
      </c>
      <c r="D359" s="12">
        <v>58346</v>
      </c>
      <c r="E359" s="34">
        <f t="shared" si="4"/>
        <v>0.5</v>
      </c>
    </row>
    <row r="360" spans="1:5" ht="21" outlineLevel="7">
      <c r="A360" s="10" t="s">
        <v>487</v>
      </c>
      <c r="B360" s="11" t="s">
        <v>486</v>
      </c>
      <c r="C360" s="12">
        <v>50538</v>
      </c>
      <c r="D360" s="12">
        <v>25269</v>
      </c>
      <c r="E360" s="32">
        <f t="shared" si="4"/>
        <v>0.5</v>
      </c>
    </row>
    <row r="361" spans="1:5" ht="42" outlineLevel="1">
      <c r="A361" s="7" t="s">
        <v>488</v>
      </c>
      <c r="B361" s="8" t="s">
        <v>489</v>
      </c>
      <c r="C361" s="9">
        <v>877300</v>
      </c>
      <c r="D361" s="9">
        <v>0</v>
      </c>
      <c r="E361" s="30">
        <f t="shared" si="4"/>
        <v>0</v>
      </c>
    </row>
    <row r="362" spans="1:5" ht="21" outlineLevel="7">
      <c r="A362" s="10" t="s">
        <v>490</v>
      </c>
      <c r="B362" s="11" t="s">
        <v>491</v>
      </c>
      <c r="C362" s="12">
        <v>500000</v>
      </c>
      <c r="D362" s="12">
        <v>0</v>
      </c>
      <c r="E362" s="31">
        <f t="shared" si="4"/>
        <v>0</v>
      </c>
    </row>
    <row r="363" spans="1:5" ht="21" outlineLevel="7">
      <c r="A363" s="10" t="s">
        <v>492</v>
      </c>
      <c r="B363" s="11" t="s">
        <v>491</v>
      </c>
      <c r="C363" s="12">
        <v>377300</v>
      </c>
      <c r="D363" s="12">
        <v>0</v>
      </c>
      <c r="E363" s="32">
        <f t="shared" si="4"/>
        <v>0</v>
      </c>
    </row>
    <row r="364" spans="1:5" ht="22">
      <c r="A364" s="23" t="s">
        <v>493</v>
      </c>
      <c r="B364" s="24" t="s">
        <v>494</v>
      </c>
      <c r="C364" s="25">
        <v>147683152.25999999</v>
      </c>
      <c r="D364" s="25">
        <v>35891837.640000001</v>
      </c>
      <c r="E364" s="26">
        <f t="shared" si="4"/>
        <v>0.24303271626279682</v>
      </c>
    </row>
    <row r="365" spans="1:5" ht="13">
      <c r="A365" s="15"/>
      <c r="B365" s="16" t="s">
        <v>663</v>
      </c>
      <c r="C365" s="17"/>
      <c r="D365" s="17"/>
      <c r="E365" s="27"/>
    </row>
    <row r="366" spans="1:5" ht="13">
      <c r="A366" s="19"/>
      <c r="B366" s="20" t="s">
        <v>664</v>
      </c>
      <c r="C366" s="21"/>
      <c r="D366" s="21"/>
      <c r="E366" s="28"/>
    </row>
    <row r="367" spans="1:5" ht="13">
      <c r="A367" s="19"/>
      <c r="B367" s="20" t="s">
        <v>665</v>
      </c>
      <c r="C367" s="21">
        <f>C371+C372+C400+C401+C402+C403</f>
        <v>40081890.469999999</v>
      </c>
      <c r="D367" s="21">
        <f>D371+D372+D400+D401+D402+D403</f>
        <v>8089379.6399999997</v>
      </c>
      <c r="E367" s="28">
        <f>D367/C367</f>
        <v>0.20182130995180078</v>
      </c>
    </row>
    <row r="368" spans="1:5" ht="13">
      <c r="A368" s="15"/>
      <c r="B368" s="16" t="s">
        <v>666</v>
      </c>
      <c r="C368" s="17">
        <f>C364-C366-C367</f>
        <v>107601261.78999999</v>
      </c>
      <c r="D368" s="17">
        <f>D364-D366-D367</f>
        <v>27802458</v>
      </c>
      <c r="E368" s="35">
        <f>D368/C368</f>
        <v>0.25838412614770884</v>
      </c>
    </row>
    <row r="369" spans="1:5" ht="21" outlineLevel="1">
      <c r="A369" s="7" t="s">
        <v>495</v>
      </c>
      <c r="B369" s="8" t="s">
        <v>496</v>
      </c>
      <c r="C369" s="9">
        <v>109371457.42</v>
      </c>
      <c r="D369" s="9">
        <v>20185945.699999999</v>
      </c>
      <c r="E369" s="30">
        <f t="shared" si="4"/>
        <v>0.18456319570181329</v>
      </c>
    </row>
    <row r="370" spans="1:5" ht="31.5" outlineLevel="7">
      <c r="A370" s="10" t="s">
        <v>497</v>
      </c>
      <c r="B370" s="11" t="s">
        <v>498</v>
      </c>
      <c r="C370" s="12">
        <v>36895589.479999997</v>
      </c>
      <c r="D370" s="12">
        <v>3119845.31</v>
      </c>
      <c r="E370" s="31">
        <f t="shared" si="4"/>
        <v>8.4558760382217921E-2</v>
      </c>
    </row>
    <row r="371" spans="1:5" ht="42" outlineLevel="7">
      <c r="A371" s="10" t="s">
        <v>499</v>
      </c>
      <c r="B371" s="11" t="s">
        <v>500</v>
      </c>
      <c r="C371" s="12">
        <v>7767990</v>
      </c>
      <c r="D371" s="12">
        <v>0</v>
      </c>
      <c r="E371" s="34">
        <f t="shared" si="4"/>
        <v>0</v>
      </c>
    </row>
    <row r="372" spans="1:5" ht="42" outlineLevel="7">
      <c r="A372" s="10" t="s">
        <v>501</v>
      </c>
      <c r="B372" s="11" t="s">
        <v>502</v>
      </c>
      <c r="C372" s="12">
        <v>20110000</v>
      </c>
      <c r="D372" s="12">
        <v>0</v>
      </c>
      <c r="E372" s="34">
        <f t="shared" si="4"/>
        <v>0</v>
      </c>
    </row>
    <row r="373" spans="1:5" ht="31.5" outlineLevel="7">
      <c r="A373" s="10" t="s">
        <v>503</v>
      </c>
      <c r="B373" s="11" t="s">
        <v>504</v>
      </c>
      <c r="C373" s="12">
        <v>3003953.78</v>
      </c>
      <c r="D373" s="12">
        <v>0</v>
      </c>
      <c r="E373" s="34">
        <f t="shared" si="4"/>
        <v>0</v>
      </c>
    </row>
    <row r="374" spans="1:5" ht="21" outlineLevel="7">
      <c r="A374" s="10" t="s">
        <v>505</v>
      </c>
      <c r="B374" s="11" t="s">
        <v>506</v>
      </c>
      <c r="C374" s="12">
        <v>9179241.5999999996</v>
      </c>
      <c r="D374" s="12">
        <v>843996.06</v>
      </c>
      <c r="E374" s="34">
        <f t="shared" si="4"/>
        <v>9.1946164702757155E-2</v>
      </c>
    </row>
    <row r="375" spans="1:5" ht="21" outlineLevel="7">
      <c r="A375" s="10" t="s">
        <v>507</v>
      </c>
      <c r="B375" s="11" t="s">
        <v>508</v>
      </c>
      <c r="C375" s="12">
        <v>5839369.3799999999</v>
      </c>
      <c r="D375" s="12">
        <v>0</v>
      </c>
      <c r="E375" s="34">
        <f t="shared" si="4"/>
        <v>0</v>
      </c>
    </row>
    <row r="376" spans="1:5" ht="21" outlineLevel="7">
      <c r="A376" s="10" t="s">
        <v>509</v>
      </c>
      <c r="B376" s="11" t="s">
        <v>510</v>
      </c>
      <c r="C376" s="12">
        <v>10059374.01</v>
      </c>
      <c r="D376" s="12">
        <v>9169320.0999999996</v>
      </c>
      <c r="E376" s="34">
        <f t="shared" si="4"/>
        <v>0.91151995053417845</v>
      </c>
    </row>
    <row r="377" spans="1:5" ht="21" outlineLevel="7">
      <c r="A377" s="10" t="s">
        <v>511</v>
      </c>
      <c r="B377" s="11" t="s">
        <v>512</v>
      </c>
      <c r="C377" s="12">
        <v>1959083.44</v>
      </c>
      <c r="D377" s="12">
        <v>0</v>
      </c>
      <c r="E377" s="34">
        <f t="shared" si="4"/>
        <v>0</v>
      </c>
    </row>
    <row r="378" spans="1:5" ht="31.5" outlineLevel="7">
      <c r="A378" s="10" t="s">
        <v>513</v>
      </c>
      <c r="B378" s="11" t="s">
        <v>514</v>
      </c>
      <c r="C378" s="12">
        <v>21948</v>
      </c>
      <c r="D378" s="12">
        <v>21948</v>
      </c>
      <c r="E378" s="34">
        <f t="shared" si="4"/>
        <v>1</v>
      </c>
    </row>
    <row r="379" spans="1:5" ht="42" outlineLevel="7">
      <c r="A379" s="10" t="s">
        <v>515</v>
      </c>
      <c r="B379" s="11" t="s">
        <v>500</v>
      </c>
      <c r="C379" s="12">
        <v>476198.89</v>
      </c>
      <c r="D379" s="12">
        <v>401777.86</v>
      </c>
      <c r="E379" s="34">
        <f t="shared" si="4"/>
        <v>0.84371859833608598</v>
      </c>
    </row>
    <row r="380" spans="1:5" ht="42" outlineLevel="7">
      <c r="A380" s="10" t="s">
        <v>516</v>
      </c>
      <c r="B380" s="11" t="s">
        <v>502</v>
      </c>
      <c r="C380" s="12">
        <v>14058708.84</v>
      </c>
      <c r="D380" s="12">
        <v>6629058.3700000001</v>
      </c>
      <c r="E380" s="32">
        <f t="shared" si="4"/>
        <v>0.47152682692587866</v>
      </c>
    </row>
    <row r="381" spans="1:5" ht="21" outlineLevel="1">
      <c r="A381" s="7" t="s">
        <v>517</v>
      </c>
      <c r="B381" s="8" t="s">
        <v>518</v>
      </c>
      <c r="C381" s="9">
        <v>38311694.840000004</v>
      </c>
      <c r="D381" s="9">
        <v>15705891.939999999</v>
      </c>
      <c r="E381" s="30">
        <f t="shared" si="4"/>
        <v>0.40995032993429426</v>
      </c>
    </row>
    <row r="382" spans="1:5" ht="21" outlineLevel="7">
      <c r="A382" s="10" t="s">
        <v>519</v>
      </c>
      <c r="B382" s="11" t="s">
        <v>520</v>
      </c>
      <c r="C382" s="12">
        <v>2410265.7400000002</v>
      </c>
      <c r="D382" s="12">
        <v>0</v>
      </c>
      <c r="E382" s="31">
        <f t="shared" si="4"/>
        <v>0</v>
      </c>
    </row>
    <row r="383" spans="1:5" ht="13" outlineLevel="7">
      <c r="A383" s="10" t="s">
        <v>521</v>
      </c>
      <c r="B383" s="11" t="s">
        <v>522</v>
      </c>
      <c r="C383" s="12">
        <v>4609637.32</v>
      </c>
      <c r="D383" s="12">
        <v>1745265.27</v>
      </c>
      <c r="E383" s="34">
        <f t="shared" si="4"/>
        <v>0.3786122744250951</v>
      </c>
    </row>
    <row r="384" spans="1:5" ht="13" outlineLevel="7">
      <c r="A384" s="10" t="s">
        <v>523</v>
      </c>
      <c r="B384" s="11" t="s">
        <v>524</v>
      </c>
      <c r="C384" s="12">
        <v>1218630</v>
      </c>
      <c r="D384" s="12">
        <v>0</v>
      </c>
      <c r="E384" s="34">
        <f t="shared" si="4"/>
        <v>0</v>
      </c>
    </row>
    <row r="385" spans="1:5" ht="21" outlineLevel="7">
      <c r="A385" s="10" t="s">
        <v>525</v>
      </c>
      <c r="B385" s="11" t="s">
        <v>526</v>
      </c>
      <c r="C385" s="12">
        <v>553591.37</v>
      </c>
      <c r="D385" s="12">
        <v>553591.37</v>
      </c>
      <c r="E385" s="34">
        <f t="shared" si="4"/>
        <v>1</v>
      </c>
    </row>
    <row r="386" spans="1:5" ht="21" outlineLevel="7">
      <c r="A386" s="10" t="s">
        <v>527</v>
      </c>
      <c r="B386" s="11" t="s">
        <v>528</v>
      </c>
      <c r="C386" s="12">
        <v>442562.3</v>
      </c>
      <c r="D386" s="12">
        <v>0</v>
      </c>
      <c r="E386" s="34">
        <f t="shared" si="4"/>
        <v>0</v>
      </c>
    </row>
    <row r="387" spans="1:5" ht="21" outlineLevel="7">
      <c r="A387" s="10" t="s">
        <v>529</v>
      </c>
      <c r="B387" s="11" t="s">
        <v>530</v>
      </c>
      <c r="C387" s="12">
        <v>1151241.1399999999</v>
      </c>
      <c r="D387" s="12">
        <v>853772.34</v>
      </c>
      <c r="E387" s="34">
        <f t="shared" si="4"/>
        <v>0.74161034585682029</v>
      </c>
    </row>
    <row r="388" spans="1:5" ht="13" outlineLevel="7">
      <c r="A388" s="10" t="s">
        <v>531</v>
      </c>
      <c r="B388" s="11" t="s">
        <v>532</v>
      </c>
      <c r="C388" s="12">
        <v>530000</v>
      </c>
      <c r="D388" s="12">
        <v>0</v>
      </c>
      <c r="E388" s="34">
        <f t="shared" si="4"/>
        <v>0</v>
      </c>
    </row>
    <row r="389" spans="1:5" ht="21" outlineLevel="7">
      <c r="A389" s="10" t="s">
        <v>533</v>
      </c>
      <c r="B389" s="11" t="s">
        <v>534</v>
      </c>
      <c r="C389" s="12">
        <v>1213439.79</v>
      </c>
      <c r="D389" s="12">
        <v>0</v>
      </c>
      <c r="E389" s="34">
        <f t="shared" si="4"/>
        <v>0</v>
      </c>
    </row>
    <row r="390" spans="1:5" ht="21" outlineLevel="7">
      <c r="A390" s="10" t="s">
        <v>535</v>
      </c>
      <c r="B390" s="11" t="s">
        <v>536</v>
      </c>
      <c r="C390" s="12">
        <v>400000</v>
      </c>
      <c r="D390" s="12">
        <v>0</v>
      </c>
      <c r="E390" s="34">
        <f t="shared" si="4"/>
        <v>0</v>
      </c>
    </row>
    <row r="391" spans="1:5" ht="13" outlineLevel="7">
      <c r="A391" s="10" t="s">
        <v>537</v>
      </c>
      <c r="B391" s="11" t="s">
        <v>538</v>
      </c>
      <c r="C391" s="12">
        <v>586959.22</v>
      </c>
      <c r="D391" s="12">
        <v>341308.37</v>
      </c>
      <c r="E391" s="34">
        <f t="shared" si="4"/>
        <v>0.58148566096295418</v>
      </c>
    </row>
    <row r="392" spans="1:5" ht="21" outlineLevel="7">
      <c r="A392" s="10" t="s">
        <v>539</v>
      </c>
      <c r="B392" s="11" t="s">
        <v>540</v>
      </c>
      <c r="C392" s="12">
        <v>200000</v>
      </c>
      <c r="D392" s="12">
        <v>0</v>
      </c>
      <c r="E392" s="34">
        <f t="shared" si="4"/>
        <v>0</v>
      </c>
    </row>
    <row r="393" spans="1:5" ht="21" outlineLevel="7">
      <c r="A393" s="10" t="s">
        <v>541</v>
      </c>
      <c r="B393" s="11" t="s">
        <v>542</v>
      </c>
      <c r="C393" s="12">
        <v>291563</v>
      </c>
      <c r="D393" s="12">
        <v>75000</v>
      </c>
      <c r="E393" s="34">
        <f t="shared" si="4"/>
        <v>0.25723428555749528</v>
      </c>
    </row>
    <row r="394" spans="1:5" ht="13" outlineLevel="7">
      <c r="A394" s="10" t="s">
        <v>543</v>
      </c>
      <c r="B394" s="11" t="s">
        <v>544</v>
      </c>
      <c r="C394" s="12">
        <v>703870</v>
      </c>
      <c r="D394" s="12">
        <v>0</v>
      </c>
      <c r="E394" s="34">
        <f t="shared" si="4"/>
        <v>0</v>
      </c>
    </row>
    <row r="395" spans="1:5" ht="21" outlineLevel="7">
      <c r="A395" s="10" t="s">
        <v>545</v>
      </c>
      <c r="B395" s="11" t="s">
        <v>546</v>
      </c>
      <c r="C395" s="12">
        <v>300000</v>
      </c>
      <c r="D395" s="12">
        <v>33000</v>
      </c>
      <c r="E395" s="34">
        <f t="shared" si="4"/>
        <v>0.11</v>
      </c>
    </row>
    <row r="396" spans="1:5" ht="21" outlineLevel="7">
      <c r="A396" s="10" t="s">
        <v>547</v>
      </c>
      <c r="B396" s="11" t="s">
        <v>548</v>
      </c>
      <c r="C396" s="12">
        <v>720449.99</v>
      </c>
      <c r="D396" s="12">
        <v>720368.93</v>
      </c>
      <c r="E396" s="34">
        <f t="shared" si="4"/>
        <v>0.99988748698573804</v>
      </c>
    </row>
    <row r="397" spans="1:5" ht="21" outlineLevel="7">
      <c r="A397" s="10" t="s">
        <v>549</v>
      </c>
      <c r="B397" s="11" t="s">
        <v>550</v>
      </c>
      <c r="C397" s="12">
        <v>70000</v>
      </c>
      <c r="D397" s="12">
        <v>0</v>
      </c>
      <c r="E397" s="34">
        <f t="shared" si="4"/>
        <v>0</v>
      </c>
    </row>
    <row r="398" spans="1:5" ht="13" outlineLevel="7">
      <c r="A398" s="10" t="s">
        <v>551</v>
      </c>
      <c r="B398" s="11" t="s">
        <v>552</v>
      </c>
      <c r="C398" s="12">
        <v>350000</v>
      </c>
      <c r="D398" s="12">
        <v>0</v>
      </c>
      <c r="E398" s="34">
        <f t="shared" si="4"/>
        <v>0</v>
      </c>
    </row>
    <row r="399" spans="1:5" ht="21" outlineLevel="7">
      <c r="A399" s="10" t="s">
        <v>553</v>
      </c>
      <c r="B399" s="11" t="s">
        <v>554</v>
      </c>
      <c r="C399" s="12">
        <v>141692</v>
      </c>
      <c r="D399" s="12">
        <v>0</v>
      </c>
      <c r="E399" s="34">
        <f t="shared" si="4"/>
        <v>0</v>
      </c>
    </row>
    <row r="400" spans="1:5" ht="63" outlineLevel="7">
      <c r="A400" s="10" t="s">
        <v>555</v>
      </c>
      <c r="B400" s="13" t="s">
        <v>556</v>
      </c>
      <c r="C400" s="12">
        <v>4925825</v>
      </c>
      <c r="D400" s="12">
        <v>4925825</v>
      </c>
      <c r="E400" s="34">
        <f t="shared" si="4"/>
        <v>1</v>
      </c>
    </row>
    <row r="401" spans="1:5" ht="31.5" outlineLevel="7">
      <c r="A401" s="10" t="s">
        <v>557</v>
      </c>
      <c r="B401" s="11" t="s">
        <v>558</v>
      </c>
      <c r="C401" s="12">
        <v>988930</v>
      </c>
      <c r="D401" s="12">
        <v>674647.7</v>
      </c>
      <c r="E401" s="34">
        <f t="shared" si="4"/>
        <v>0.68219965012690476</v>
      </c>
    </row>
    <row r="402" spans="1:5" ht="31.5" outlineLevel="7">
      <c r="A402" s="10" t="s">
        <v>559</v>
      </c>
      <c r="B402" s="11" t="s">
        <v>560</v>
      </c>
      <c r="C402" s="12">
        <v>1408018</v>
      </c>
      <c r="D402" s="12">
        <v>1020096.56</v>
      </c>
      <c r="E402" s="34">
        <f t="shared" si="4"/>
        <v>0.7244911357667303</v>
      </c>
    </row>
    <row r="403" spans="1:5" ht="21" outlineLevel="7">
      <c r="A403" s="10" t="s">
        <v>561</v>
      </c>
      <c r="B403" s="11" t="s">
        <v>562</v>
      </c>
      <c r="C403" s="12">
        <v>4881127.47</v>
      </c>
      <c r="D403" s="12">
        <v>1468810.38</v>
      </c>
      <c r="E403" s="34">
        <f t="shared" si="4"/>
        <v>0.30091621024599058</v>
      </c>
    </row>
    <row r="404" spans="1:5" ht="63" outlineLevel="7">
      <c r="A404" s="10" t="s">
        <v>563</v>
      </c>
      <c r="B404" s="13" t="s">
        <v>556</v>
      </c>
      <c r="C404" s="12">
        <v>1192501.7</v>
      </c>
      <c r="D404" s="12">
        <v>1192501.7</v>
      </c>
      <c r="E404" s="34">
        <f t="shared" si="4"/>
        <v>1</v>
      </c>
    </row>
    <row r="405" spans="1:5" ht="52.5" outlineLevel="7">
      <c r="A405" s="10" t="s">
        <v>564</v>
      </c>
      <c r="B405" s="13" t="s">
        <v>565</v>
      </c>
      <c r="C405" s="12">
        <v>444587.28</v>
      </c>
      <c r="D405" s="12">
        <v>444587.28</v>
      </c>
      <c r="E405" s="34">
        <f t="shared" si="4"/>
        <v>1</v>
      </c>
    </row>
    <row r="406" spans="1:5" ht="31.5" outlineLevel="7">
      <c r="A406" s="10" t="s">
        <v>566</v>
      </c>
      <c r="B406" s="11" t="s">
        <v>558</v>
      </c>
      <c r="C406" s="12">
        <v>74961.460000000006</v>
      </c>
      <c r="D406" s="12">
        <v>74961.460000000006</v>
      </c>
      <c r="E406" s="34">
        <f t="shared" si="4"/>
        <v>1</v>
      </c>
    </row>
    <row r="407" spans="1:5" ht="31.5" outlineLevel="7">
      <c r="A407" s="10" t="s">
        <v>567</v>
      </c>
      <c r="B407" s="11" t="s">
        <v>560</v>
      </c>
      <c r="C407" s="12">
        <v>113345.19</v>
      </c>
      <c r="D407" s="12">
        <v>113345.19</v>
      </c>
      <c r="E407" s="34">
        <f t="shared" si="4"/>
        <v>1</v>
      </c>
    </row>
    <row r="408" spans="1:5" ht="21" outlineLevel="7">
      <c r="A408" s="10" t="s">
        <v>568</v>
      </c>
      <c r="B408" s="11" t="s">
        <v>562</v>
      </c>
      <c r="C408" s="12">
        <v>6971781.6500000004</v>
      </c>
      <c r="D408" s="12">
        <v>1468810.39</v>
      </c>
      <c r="E408" s="34">
        <f t="shared" si="4"/>
        <v>0.210679344784127</v>
      </c>
    </row>
    <row r="409" spans="1:5" ht="13" outlineLevel="7">
      <c r="A409" s="10" t="s">
        <v>569</v>
      </c>
      <c r="B409" s="11" t="s">
        <v>570</v>
      </c>
      <c r="C409" s="12">
        <v>1124450</v>
      </c>
      <c r="D409" s="12">
        <v>0</v>
      </c>
      <c r="E409" s="34">
        <f t="shared" si="4"/>
        <v>0</v>
      </c>
    </row>
    <row r="410" spans="1:5" ht="13" outlineLevel="7">
      <c r="A410" s="10" t="s">
        <v>571</v>
      </c>
      <c r="B410" s="11" t="s">
        <v>572</v>
      </c>
      <c r="C410" s="12">
        <v>292265.21999999997</v>
      </c>
      <c r="D410" s="12">
        <v>0</v>
      </c>
      <c r="E410" s="32">
        <f t="shared" si="4"/>
        <v>0</v>
      </c>
    </row>
    <row r="411" spans="1:5" ht="22">
      <c r="A411" s="23" t="s">
        <v>573</v>
      </c>
      <c r="B411" s="24" t="s">
        <v>574</v>
      </c>
      <c r="C411" s="25">
        <v>10446705.029999999</v>
      </c>
      <c r="D411" s="25">
        <v>9711186.6500000004</v>
      </c>
      <c r="E411" s="26">
        <f t="shared" si="4"/>
        <v>0.92959326621285876</v>
      </c>
    </row>
    <row r="412" spans="1:5" ht="13">
      <c r="A412" s="15"/>
      <c r="B412" s="16" t="s">
        <v>663</v>
      </c>
      <c r="C412" s="17"/>
      <c r="D412" s="17"/>
      <c r="E412" s="27"/>
    </row>
    <row r="413" spans="1:5" ht="13">
      <c r="A413" s="19"/>
      <c r="B413" s="20" t="s">
        <v>664</v>
      </c>
      <c r="C413" s="21"/>
      <c r="D413" s="21"/>
      <c r="E413" s="28"/>
    </row>
    <row r="414" spans="1:5" ht="13">
      <c r="A414" s="19"/>
      <c r="B414" s="20" t="s">
        <v>665</v>
      </c>
      <c r="C414" s="21">
        <f>C418</f>
        <v>2150500</v>
      </c>
      <c r="D414" s="21">
        <f>D418</f>
        <v>2150500</v>
      </c>
      <c r="E414" s="28">
        <f>D414/C414</f>
        <v>1</v>
      </c>
    </row>
    <row r="415" spans="1:5" ht="13">
      <c r="A415" s="15"/>
      <c r="B415" s="16" t="s">
        <v>666</v>
      </c>
      <c r="C415" s="17">
        <f>C411-C413-C414</f>
        <v>8296205.0299999993</v>
      </c>
      <c r="D415" s="17">
        <f>D411-D413-D414</f>
        <v>7560686.6500000004</v>
      </c>
      <c r="E415" s="35">
        <f>D415/C415</f>
        <v>0.91134279139193364</v>
      </c>
    </row>
    <row r="416" spans="1:5" ht="21" outlineLevel="1">
      <c r="A416" s="7" t="s">
        <v>575</v>
      </c>
      <c r="B416" s="8" t="s">
        <v>576</v>
      </c>
      <c r="C416" s="9">
        <v>10446705.029999999</v>
      </c>
      <c r="D416" s="9">
        <v>9711186.6500000004</v>
      </c>
      <c r="E416" s="30">
        <f t="shared" si="4"/>
        <v>0.92959326621285876</v>
      </c>
    </row>
    <row r="417" spans="1:5" ht="13" outlineLevel="7">
      <c r="A417" s="10" t="s">
        <v>577</v>
      </c>
      <c r="B417" s="11" t="s">
        <v>578</v>
      </c>
      <c r="C417" s="12">
        <v>3414750.52</v>
      </c>
      <c r="D417" s="12">
        <v>3076784.39</v>
      </c>
      <c r="E417" s="31">
        <f t="shared" si="4"/>
        <v>0.90102757785069465</v>
      </c>
    </row>
    <row r="418" spans="1:5" ht="21" outlineLevel="7">
      <c r="A418" s="10" t="s">
        <v>579</v>
      </c>
      <c r="B418" s="11" t="s">
        <v>580</v>
      </c>
      <c r="C418" s="12">
        <v>2150500</v>
      </c>
      <c r="D418" s="12">
        <v>2150500</v>
      </c>
      <c r="E418" s="34">
        <f t="shared" si="4"/>
        <v>1</v>
      </c>
    </row>
    <row r="419" spans="1:5" ht="21" outlineLevel="7">
      <c r="A419" s="10" t="s">
        <v>581</v>
      </c>
      <c r="B419" s="11" t="s">
        <v>582</v>
      </c>
      <c r="C419" s="12">
        <v>1810558</v>
      </c>
      <c r="D419" s="12">
        <v>1413005.75</v>
      </c>
      <c r="E419" s="34">
        <f t="shared" si="4"/>
        <v>0.78042556493633453</v>
      </c>
    </row>
    <row r="420" spans="1:5" ht="21" outlineLevel="7">
      <c r="A420" s="10" t="s">
        <v>583</v>
      </c>
      <c r="B420" s="11" t="s">
        <v>580</v>
      </c>
      <c r="C420" s="12">
        <v>3070896.51</v>
      </c>
      <c r="D420" s="12">
        <v>3070896.51</v>
      </c>
      <c r="E420" s="32">
        <f t="shared" si="4"/>
        <v>1</v>
      </c>
    </row>
    <row r="421" spans="1:5" ht="22">
      <c r="A421" s="23" t="s">
        <v>584</v>
      </c>
      <c r="B421" s="24" t="s">
        <v>585</v>
      </c>
      <c r="C421" s="25">
        <v>3300000</v>
      </c>
      <c r="D421" s="25">
        <v>272494</v>
      </c>
      <c r="E421" s="26">
        <f t="shared" si="4"/>
        <v>8.2573939393939394E-2</v>
      </c>
    </row>
    <row r="422" spans="1:5" ht="22" outlineLevel="1">
      <c r="A422" s="23" t="s">
        <v>586</v>
      </c>
      <c r="B422" s="24" t="s">
        <v>587</v>
      </c>
      <c r="C422" s="25">
        <v>1295000</v>
      </c>
      <c r="D422" s="25">
        <v>0</v>
      </c>
      <c r="E422" s="26">
        <f t="shared" si="4"/>
        <v>0</v>
      </c>
    </row>
    <row r="423" spans="1:5" ht="13" outlineLevel="1">
      <c r="A423" s="15"/>
      <c r="B423" s="16" t="s">
        <v>663</v>
      </c>
      <c r="C423" s="17"/>
      <c r="D423" s="17"/>
      <c r="E423" s="27"/>
    </row>
    <row r="424" spans="1:5" ht="13" outlineLevel="1">
      <c r="A424" s="19"/>
      <c r="B424" s="20" t="s">
        <v>664</v>
      </c>
      <c r="C424" s="21"/>
      <c r="D424" s="21"/>
      <c r="E424" s="28"/>
    </row>
    <row r="425" spans="1:5" ht="13" outlineLevel="1">
      <c r="A425" s="19"/>
      <c r="B425" s="20" t="s">
        <v>665</v>
      </c>
      <c r="C425" s="21"/>
      <c r="D425" s="21"/>
      <c r="E425" s="28"/>
    </row>
    <row r="426" spans="1:5" ht="13" outlineLevel="1">
      <c r="A426" s="15"/>
      <c r="B426" s="16" t="s">
        <v>666</v>
      </c>
      <c r="C426" s="17">
        <f>C422-C424-C425</f>
        <v>1295000</v>
      </c>
      <c r="D426" s="17">
        <f>D422-D424-D425</f>
        <v>0</v>
      </c>
      <c r="E426" s="35">
        <f>D426/C426</f>
        <v>0</v>
      </c>
    </row>
    <row r="427" spans="1:5" ht="42" outlineLevel="2">
      <c r="A427" s="7" t="s">
        <v>588</v>
      </c>
      <c r="B427" s="8" t="s">
        <v>589</v>
      </c>
      <c r="C427" s="9">
        <v>1295000</v>
      </c>
      <c r="D427" s="9">
        <v>0</v>
      </c>
      <c r="E427" s="39">
        <f t="shared" ref="E427:E483" si="5">D427/C427</f>
        <v>0</v>
      </c>
    </row>
    <row r="428" spans="1:5" ht="13" outlineLevel="7">
      <c r="A428" s="10" t="s">
        <v>590</v>
      </c>
      <c r="B428" s="11" t="s">
        <v>591</v>
      </c>
      <c r="C428" s="12">
        <v>1295000</v>
      </c>
      <c r="D428" s="12">
        <v>0</v>
      </c>
      <c r="E428" s="33">
        <f t="shared" si="5"/>
        <v>0</v>
      </c>
    </row>
    <row r="429" spans="1:5" ht="33" outlineLevel="1">
      <c r="A429" s="23" t="s">
        <v>592</v>
      </c>
      <c r="B429" s="24" t="s">
        <v>593</v>
      </c>
      <c r="C429" s="25">
        <v>670000</v>
      </c>
      <c r="D429" s="25">
        <v>272494</v>
      </c>
      <c r="E429" s="26">
        <f t="shared" si="5"/>
        <v>0.40670746268656716</v>
      </c>
    </row>
    <row r="430" spans="1:5" ht="13" outlineLevel="1">
      <c r="A430" s="15"/>
      <c r="B430" s="16" t="s">
        <v>663</v>
      </c>
      <c r="C430" s="17"/>
      <c r="D430" s="17"/>
      <c r="E430" s="27"/>
    </row>
    <row r="431" spans="1:5" ht="13" outlineLevel="1">
      <c r="A431" s="19"/>
      <c r="B431" s="20" t="s">
        <v>664</v>
      </c>
      <c r="C431" s="21"/>
      <c r="D431" s="21"/>
      <c r="E431" s="28"/>
    </row>
    <row r="432" spans="1:5" ht="13" outlineLevel="1">
      <c r="A432" s="19"/>
      <c r="B432" s="20" t="s">
        <v>665</v>
      </c>
      <c r="C432" s="21"/>
      <c r="D432" s="21"/>
      <c r="E432" s="28"/>
    </row>
    <row r="433" spans="1:5" ht="13" outlineLevel="1">
      <c r="A433" s="15"/>
      <c r="B433" s="16" t="s">
        <v>666</v>
      </c>
      <c r="C433" s="17">
        <f>C429-C431-C432</f>
        <v>670000</v>
      </c>
      <c r="D433" s="17">
        <f>D429-D431-D432</f>
        <v>272494</v>
      </c>
      <c r="E433" s="35">
        <f>D433/C433</f>
        <v>0.40670746268656716</v>
      </c>
    </row>
    <row r="434" spans="1:5" ht="42" outlineLevel="2">
      <c r="A434" s="7" t="s">
        <v>594</v>
      </c>
      <c r="B434" s="8" t="s">
        <v>595</v>
      </c>
      <c r="C434" s="9">
        <v>670000</v>
      </c>
      <c r="D434" s="9">
        <v>272494</v>
      </c>
      <c r="E434" s="30">
        <f t="shared" si="5"/>
        <v>0.40670746268656716</v>
      </c>
    </row>
    <row r="435" spans="1:5" ht="42" outlineLevel="7">
      <c r="A435" s="10" t="s">
        <v>596</v>
      </c>
      <c r="B435" s="11" t="s">
        <v>597</v>
      </c>
      <c r="C435" s="12">
        <v>670000</v>
      </c>
      <c r="D435" s="12">
        <v>272494</v>
      </c>
      <c r="E435" s="33">
        <f t="shared" si="5"/>
        <v>0.40670746268656716</v>
      </c>
    </row>
    <row r="436" spans="1:5" ht="22" outlineLevel="1">
      <c r="A436" s="23" t="s">
        <v>598</v>
      </c>
      <c r="B436" s="24" t="s">
        <v>599</v>
      </c>
      <c r="C436" s="25">
        <v>150000</v>
      </c>
      <c r="D436" s="25">
        <v>0</v>
      </c>
      <c r="E436" s="26">
        <f t="shared" si="5"/>
        <v>0</v>
      </c>
    </row>
    <row r="437" spans="1:5" ht="13" outlineLevel="1">
      <c r="A437" s="15"/>
      <c r="B437" s="16" t="s">
        <v>663</v>
      </c>
      <c r="C437" s="17"/>
      <c r="D437" s="17"/>
      <c r="E437" s="27"/>
    </row>
    <row r="438" spans="1:5" ht="13" outlineLevel="1">
      <c r="A438" s="19"/>
      <c r="B438" s="20" t="s">
        <v>664</v>
      </c>
      <c r="C438" s="21"/>
      <c r="D438" s="21"/>
      <c r="E438" s="28"/>
    </row>
    <row r="439" spans="1:5" ht="13" outlineLevel="1">
      <c r="A439" s="19"/>
      <c r="B439" s="20" t="s">
        <v>665</v>
      </c>
      <c r="C439" s="21"/>
      <c r="D439" s="21"/>
      <c r="E439" s="28"/>
    </row>
    <row r="440" spans="1:5" ht="13" outlineLevel="1">
      <c r="A440" s="15"/>
      <c r="B440" s="16" t="s">
        <v>666</v>
      </c>
      <c r="C440" s="17">
        <f>C436-C438-C439</f>
        <v>150000</v>
      </c>
      <c r="D440" s="17">
        <f>D436-D438-D439</f>
        <v>0</v>
      </c>
      <c r="E440" s="35">
        <f>D440/C440</f>
        <v>0</v>
      </c>
    </row>
    <row r="441" spans="1:5" ht="42" outlineLevel="2">
      <c r="A441" s="7" t="s">
        <v>600</v>
      </c>
      <c r="B441" s="8" t="s">
        <v>601</v>
      </c>
      <c r="C441" s="9">
        <v>150000</v>
      </c>
      <c r="D441" s="9">
        <v>0</v>
      </c>
      <c r="E441" s="30">
        <f t="shared" si="5"/>
        <v>0</v>
      </c>
    </row>
    <row r="442" spans="1:5" ht="31.5" outlineLevel="7">
      <c r="A442" s="10" t="s">
        <v>602</v>
      </c>
      <c r="B442" s="11" t="s">
        <v>603</v>
      </c>
      <c r="C442" s="12">
        <v>150000</v>
      </c>
      <c r="D442" s="12">
        <v>0</v>
      </c>
      <c r="E442" s="33">
        <f t="shared" si="5"/>
        <v>0</v>
      </c>
    </row>
    <row r="443" spans="1:5" ht="22" outlineLevel="1">
      <c r="A443" s="23" t="s">
        <v>604</v>
      </c>
      <c r="B443" s="24" t="s">
        <v>605</v>
      </c>
      <c r="C443" s="25">
        <v>1185000</v>
      </c>
      <c r="D443" s="25">
        <v>0</v>
      </c>
      <c r="E443" s="26">
        <f t="shared" si="5"/>
        <v>0</v>
      </c>
    </row>
    <row r="444" spans="1:5" ht="13" outlineLevel="1">
      <c r="A444" s="15"/>
      <c r="B444" s="16" t="s">
        <v>663</v>
      </c>
      <c r="C444" s="17"/>
      <c r="D444" s="17"/>
      <c r="E444" s="27"/>
    </row>
    <row r="445" spans="1:5" ht="13" outlineLevel="1">
      <c r="A445" s="19"/>
      <c r="B445" s="20" t="s">
        <v>664</v>
      </c>
      <c r="C445" s="21"/>
      <c r="D445" s="21"/>
      <c r="E445" s="28"/>
    </row>
    <row r="446" spans="1:5" ht="13" outlineLevel="1">
      <c r="A446" s="19"/>
      <c r="B446" s="20" t="s">
        <v>665</v>
      </c>
      <c r="C446" s="21"/>
      <c r="D446" s="21"/>
      <c r="E446" s="28"/>
    </row>
    <row r="447" spans="1:5" ht="13" outlineLevel="1">
      <c r="A447" s="15"/>
      <c r="B447" s="16" t="s">
        <v>666</v>
      </c>
      <c r="C447" s="17">
        <f>C443-C445-C446</f>
        <v>1185000</v>
      </c>
      <c r="D447" s="17">
        <f>D443-D445-D446</f>
        <v>0</v>
      </c>
      <c r="E447" s="35">
        <f>D447/C447</f>
        <v>0</v>
      </c>
    </row>
    <row r="448" spans="1:5" ht="21" outlineLevel="2">
      <c r="A448" s="7" t="s">
        <v>606</v>
      </c>
      <c r="B448" s="8" t="s">
        <v>667</v>
      </c>
      <c r="C448" s="9">
        <v>1185000</v>
      </c>
      <c r="D448" s="9">
        <v>0</v>
      </c>
      <c r="E448" s="30">
        <f t="shared" si="5"/>
        <v>0</v>
      </c>
    </row>
    <row r="449" spans="1:5" ht="21" outlineLevel="7">
      <c r="A449" s="10" t="s">
        <v>607</v>
      </c>
      <c r="B449" s="11" t="s">
        <v>608</v>
      </c>
      <c r="C449" s="12">
        <v>1185000</v>
      </c>
      <c r="D449" s="12">
        <v>0</v>
      </c>
      <c r="E449" s="33">
        <f t="shared" si="5"/>
        <v>0</v>
      </c>
    </row>
    <row r="450" spans="1:5" ht="22">
      <c r="A450" s="23" t="s">
        <v>609</v>
      </c>
      <c r="B450" s="24" t="s">
        <v>610</v>
      </c>
      <c r="C450" s="25">
        <v>127284003.55</v>
      </c>
      <c r="D450" s="25">
        <v>112251100.69</v>
      </c>
      <c r="E450" s="26">
        <f t="shared" si="5"/>
        <v>0.88189479871211984</v>
      </c>
    </row>
    <row r="451" spans="1:5" ht="13">
      <c r="A451" s="15"/>
      <c r="B451" s="16" t="s">
        <v>663</v>
      </c>
      <c r="C451" s="17"/>
      <c r="D451" s="17"/>
      <c r="E451" s="27"/>
    </row>
    <row r="452" spans="1:5" ht="13">
      <c r="A452" s="19"/>
      <c r="B452" s="20" t="s">
        <v>664</v>
      </c>
      <c r="C452" s="21"/>
      <c r="D452" s="21"/>
      <c r="E452" s="28"/>
    </row>
    <row r="453" spans="1:5" ht="13">
      <c r="A453" s="19"/>
      <c r="B453" s="20" t="s">
        <v>665</v>
      </c>
      <c r="C453" s="21">
        <f>C458+C462</f>
        <v>86890533.189999998</v>
      </c>
      <c r="D453" s="21">
        <f>D458+D462</f>
        <v>78262473.189999998</v>
      </c>
      <c r="E453" s="28">
        <f>D453/C453</f>
        <v>0.90070195586056112</v>
      </c>
    </row>
    <row r="454" spans="1:5" ht="13">
      <c r="A454" s="15"/>
      <c r="B454" s="16" t="s">
        <v>666</v>
      </c>
      <c r="C454" s="17">
        <f>C450-C452-C453</f>
        <v>40393470.359999999</v>
      </c>
      <c r="D454" s="17">
        <f>D450-D452-D453</f>
        <v>33988627.5</v>
      </c>
      <c r="E454" s="35">
        <f>D454/C454</f>
        <v>0.84143865820594477</v>
      </c>
    </row>
    <row r="455" spans="1:5" ht="31.5" outlineLevel="1">
      <c r="A455" s="7" t="s">
        <v>611</v>
      </c>
      <c r="B455" s="8" t="s">
        <v>612</v>
      </c>
      <c r="C455" s="9">
        <v>29325700</v>
      </c>
      <c r="D455" s="9">
        <v>23878000</v>
      </c>
      <c r="E455" s="30">
        <f t="shared" si="5"/>
        <v>0.81423461332551317</v>
      </c>
    </row>
    <row r="456" spans="1:5" ht="13" outlineLevel="7">
      <c r="A456" s="10" t="s">
        <v>613</v>
      </c>
      <c r="B456" s="11" t="s">
        <v>614</v>
      </c>
      <c r="C456" s="12">
        <v>29325700</v>
      </c>
      <c r="D456" s="12">
        <v>23878000</v>
      </c>
      <c r="E456" s="33">
        <f t="shared" si="5"/>
        <v>0.81423461332551317</v>
      </c>
    </row>
    <row r="457" spans="1:5" ht="21" outlineLevel="1">
      <c r="A457" s="7" t="s">
        <v>615</v>
      </c>
      <c r="B457" s="8" t="s">
        <v>616</v>
      </c>
      <c r="C457" s="9">
        <v>86280600</v>
      </c>
      <c r="D457" s="9">
        <v>77652540</v>
      </c>
      <c r="E457" s="30">
        <f t="shared" si="5"/>
        <v>0.9</v>
      </c>
    </row>
    <row r="458" spans="1:5" ht="21" outlineLevel="7">
      <c r="A458" s="10" t="s">
        <v>617</v>
      </c>
      <c r="B458" s="11" t="s">
        <v>618</v>
      </c>
      <c r="C458" s="12">
        <v>86280600</v>
      </c>
      <c r="D458" s="12">
        <v>77652540</v>
      </c>
      <c r="E458" s="33">
        <f t="shared" si="5"/>
        <v>0.9</v>
      </c>
    </row>
    <row r="459" spans="1:5" ht="21" outlineLevel="1">
      <c r="A459" s="7" t="s">
        <v>619</v>
      </c>
      <c r="B459" s="8" t="s">
        <v>620</v>
      </c>
      <c r="C459" s="9">
        <v>10000000</v>
      </c>
      <c r="D459" s="9">
        <v>10000000</v>
      </c>
      <c r="E459" s="30">
        <f t="shared" si="5"/>
        <v>1</v>
      </c>
    </row>
    <row r="460" spans="1:5" ht="42" outlineLevel="7">
      <c r="A460" s="10" t="s">
        <v>621</v>
      </c>
      <c r="B460" s="13" t="s">
        <v>622</v>
      </c>
      <c r="C460" s="12">
        <v>10000000</v>
      </c>
      <c r="D460" s="12">
        <v>10000000</v>
      </c>
      <c r="E460" s="33">
        <f t="shared" si="5"/>
        <v>1</v>
      </c>
    </row>
    <row r="461" spans="1:5" ht="42" outlineLevel="1">
      <c r="A461" s="7" t="s">
        <v>623</v>
      </c>
      <c r="B461" s="8" t="s">
        <v>624</v>
      </c>
      <c r="C461" s="9">
        <v>677703.55</v>
      </c>
      <c r="D461" s="9">
        <v>677703.55</v>
      </c>
      <c r="E461" s="30">
        <f t="shared" si="5"/>
        <v>1</v>
      </c>
    </row>
    <row r="462" spans="1:5" ht="21" outlineLevel="7">
      <c r="A462" s="10" t="s">
        <v>625</v>
      </c>
      <c r="B462" s="11" t="s">
        <v>626</v>
      </c>
      <c r="C462" s="12">
        <v>609933.18999999994</v>
      </c>
      <c r="D462" s="12">
        <v>609933.18999999994</v>
      </c>
      <c r="E462" s="31">
        <f t="shared" si="5"/>
        <v>1</v>
      </c>
    </row>
    <row r="463" spans="1:5" ht="21" outlineLevel="7">
      <c r="A463" s="10" t="s">
        <v>627</v>
      </c>
      <c r="B463" s="11" t="s">
        <v>626</v>
      </c>
      <c r="C463" s="12">
        <v>67770.36</v>
      </c>
      <c r="D463" s="12">
        <v>67770.36</v>
      </c>
      <c r="E463" s="32">
        <f t="shared" si="5"/>
        <v>1</v>
      </c>
    </row>
    <row r="464" spans="1:5" ht="13" outlineLevel="1">
      <c r="A464" s="7" t="s">
        <v>628</v>
      </c>
      <c r="B464" s="8" t="s">
        <v>629</v>
      </c>
      <c r="C464" s="9">
        <v>1000000</v>
      </c>
      <c r="D464" s="9">
        <v>42857.14</v>
      </c>
      <c r="E464" s="30">
        <f t="shared" si="5"/>
        <v>4.2857140000000002E-2</v>
      </c>
    </row>
    <row r="465" spans="1:5" ht="13" outlineLevel="7">
      <c r="A465" s="10" t="s">
        <v>630</v>
      </c>
      <c r="B465" s="11" t="s">
        <v>631</v>
      </c>
      <c r="C465" s="12">
        <v>1000000</v>
      </c>
      <c r="D465" s="12">
        <v>42857.14</v>
      </c>
      <c r="E465" s="33">
        <f t="shared" si="5"/>
        <v>4.2857140000000002E-2</v>
      </c>
    </row>
    <row r="466" spans="1:5" ht="44">
      <c r="A466" s="23" t="s">
        <v>632</v>
      </c>
      <c r="B466" s="24" t="s">
        <v>633</v>
      </c>
      <c r="C466" s="25">
        <v>1826473</v>
      </c>
      <c r="D466" s="25">
        <v>776115.66</v>
      </c>
      <c r="E466" s="26">
        <f t="shared" si="5"/>
        <v>0.42492588721541463</v>
      </c>
    </row>
    <row r="467" spans="1:5" ht="13">
      <c r="A467" s="15"/>
      <c r="B467" s="16" t="s">
        <v>663</v>
      </c>
      <c r="C467" s="17"/>
      <c r="D467" s="17"/>
      <c r="E467" s="27"/>
    </row>
    <row r="468" spans="1:5" ht="13">
      <c r="A468" s="19"/>
      <c r="B468" s="20" t="s">
        <v>664</v>
      </c>
      <c r="C468" s="21"/>
      <c r="D468" s="21"/>
      <c r="E468" s="28"/>
    </row>
    <row r="469" spans="1:5" ht="13">
      <c r="A469" s="19"/>
      <c r="B469" s="20" t="s">
        <v>665</v>
      </c>
      <c r="C469" s="21"/>
      <c r="D469" s="21"/>
      <c r="E469" s="28"/>
    </row>
    <row r="470" spans="1:5" ht="13">
      <c r="A470" s="15"/>
      <c r="B470" s="16" t="s">
        <v>666</v>
      </c>
      <c r="C470" s="17">
        <f>C466-C468-C469</f>
        <v>1826473</v>
      </c>
      <c r="D470" s="17">
        <f>D466-D468-D469</f>
        <v>776115.66</v>
      </c>
      <c r="E470" s="35">
        <f>D470/C470</f>
        <v>0.42492588721541463</v>
      </c>
    </row>
    <row r="471" spans="1:5" ht="31.5" outlineLevel="1">
      <c r="A471" s="7" t="s">
        <v>634</v>
      </c>
      <c r="B471" s="8" t="s">
        <v>635</v>
      </c>
      <c r="C471" s="9">
        <v>101792</v>
      </c>
      <c r="D471" s="9">
        <v>83828</v>
      </c>
      <c r="E471" s="30">
        <f t="shared" si="5"/>
        <v>0.82352247720842497</v>
      </c>
    </row>
    <row r="472" spans="1:5" ht="21" outlineLevel="7">
      <c r="A472" s="10" t="s">
        <v>636</v>
      </c>
      <c r="B472" s="11" t="s">
        <v>637</v>
      </c>
      <c r="C472" s="12">
        <v>101792</v>
      </c>
      <c r="D472" s="12">
        <v>83828</v>
      </c>
      <c r="E472" s="33">
        <f t="shared" si="5"/>
        <v>0.82352247720842497</v>
      </c>
    </row>
    <row r="473" spans="1:5" ht="21" outlineLevel="1">
      <c r="A473" s="7" t="s">
        <v>638</v>
      </c>
      <c r="B473" s="8" t="s">
        <v>639</v>
      </c>
      <c r="C473" s="9">
        <v>11808</v>
      </c>
      <c r="D473" s="9">
        <v>11800</v>
      </c>
      <c r="E473" s="30">
        <f t="shared" si="5"/>
        <v>0.99932249322493227</v>
      </c>
    </row>
    <row r="474" spans="1:5" ht="21" outlineLevel="7">
      <c r="A474" s="10" t="s">
        <v>640</v>
      </c>
      <c r="B474" s="11" t="s">
        <v>641</v>
      </c>
      <c r="C474" s="12">
        <v>11808</v>
      </c>
      <c r="D474" s="12">
        <v>11800</v>
      </c>
      <c r="E474" s="33">
        <f t="shared" si="5"/>
        <v>0.99932249322493227</v>
      </c>
    </row>
    <row r="475" spans="1:5" ht="13" outlineLevel="1">
      <c r="A475" s="7" t="s">
        <v>642</v>
      </c>
      <c r="B475" s="8" t="s">
        <v>643</v>
      </c>
      <c r="C475" s="9">
        <v>617893</v>
      </c>
      <c r="D475" s="9">
        <v>0</v>
      </c>
      <c r="E475" s="30">
        <f t="shared" si="5"/>
        <v>0</v>
      </c>
    </row>
    <row r="476" spans="1:5" ht="21" outlineLevel="7">
      <c r="A476" s="10" t="s">
        <v>644</v>
      </c>
      <c r="B476" s="11" t="s">
        <v>645</v>
      </c>
      <c r="C476" s="12">
        <v>617893</v>
      </c>
      <c r="D476" s="12">
        <v>0</v>
      </c>
      <c r="E476" s="33">
        <f t="shared" si="5"/>
        <v>0</v>
      </c>
    </row>
    <row r="477" spans="1:5" ht="13" outlineLevel="1">
      <c r="A477" s="7" t="s">
        <v>646</v>
      </c>
      <c r="B477" s="8" t="s">
        <v>647</v>
      </c>
      <c r="C477" s="9">
        <v>160000</v>
      </c>
      <c r="D477" s="9">
        <v>160000</v>
      </c>
      <c r="E477" s="30">
        <f t="shared" si="5"/>
        <v>1</v>
      </c>
    </row>
    <row r="478" spans="1:5" ht="13" outlineLevel="7">
      <c r="A478" s="10" t="s">
        <v>648</v>
      </c>
      <c r="B478" s="11" t="s">
        <v>649</v>
      </c>
      <c r="C478" s="12">
        <v>160000</v>
      </c>
      <c r="D478" s="12">
        <v>160000</v>
      </c>
      <c r="E478" s="33">
        <f t="shared" si="5"/>
        <v>1</v>
      </c>
    </row>
    <row r="479" spans="1:5" ht="13" outlineLevel="1">
      <c r="A479" s="7" t="s">
        <v>650</v>
      </c>
      <c r="B479" s="8" t="s">
        <v>651</v>
      </c>
      <c r="C479" s="9">
        <v>5100</v>
      </c>
      <c r="D479" s="9">
        <v>3825</v>
      </c>
      <c r="E479" s="30">
        <f t="shared" si="5"/>
        <v>0.75</v>
      </c>
    </row>
    <row r="480" spans="1:5" ht="13" outlineLevel="7">
      <c r="A480" s="10" t="s">
        <v>652</v>
      </c>
      <c r="B480" s="11" t="s">
        <v>653</v>
      </c>
      <c r="C480" s="12">
        <v>5100</v>
      </c>
      <c r="D480" s="12">
        <v>3825</v>
      </c>
      <c r="E480" s="33">
        <f t="shared" si="5"/>
        <v>0.75</v>
      </c>
    </row>
    <row r="481" spans="1:5" ht="21" outlineLevel="1">
      <c r="A481" s="7" t="s">
        <v>654</v>
      </c>
      <c r="B481" s="8" t="s">
        <v>655</v>
      </c>
      <c r="C481" s="9">
        <v>929880</v>
      </c>
      <c r="D481" s="9">
        <v>516662.66</v>
      </c>
      <c r="E481" s="30">
        <f t="shared" si="5"/>
        <v>0.55562294059448525</v>
      </c>
    </row>
    <row r="482" spans="1:5" ht="21.5" outlineLevel="7" thickBot="1">
      <c r="A482" s="47" t="s">
        <v>656</v>
      </c>
      <c r="B482" s="48" t="s">
        <v>657</v>
      </c>
      <c r="C482" s="49">
        <v>929880</v>
      </c>
      <c r="D482" s="49">
        <v>516662.66</v>
      </c>
      <c r="E482" s="50">
        <f t="shared" si="5"/>
        <v>0.55562294059448525</v>
      </c>
    </row>
    <row r="483" spans="1:5" ht="22.25" customHeight="1" thickBot="1">
      <c r="A483" s="51" t="s">
        <v>1</v>
      </c>
      <c r="B483" s="52"/>
      <c r="C483" s="53">
        <f>C6+C141+C205+C249+C306+C320+C341+C364+C411+C421+C450+C466</f>
        <v>2213305143.79</v>
      </c>
      <c r="D483" s="53">
        <f>D6+D141+D205+D249+D306+D320+D341+D364+D411+D421+D450+D466</f>
        <v>1422135833.4300003</v>
      </c>
      <c r="E483" s="54">
        <f t="shared" si="5"/>
        <v>0.64253943357976206</v>
      </c>
    </row>
  </sheetData>
  <mergeCells count="2"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rep:2.43.2.13</dc:description>
  <cp:lastModifiedBy>Татьяна Б. Лагачина</cp:lastModifiedBy>
  <dcterms:created xsi:type="dcterms:W3CDTF">2017-10-04T09:55:20Z</dcterms:created>
  <dcterms:modified xsi:type="dcterms:W3CDTF">2017-12-28T13:38:27Z</dcterms:modified>
</cp:coreProperties>
</file>