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30" windowWidth="14940" windowHeight="9090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Бюджет!$J$426</definedName>
    <definedName name="SIGN" localSheetId="0">Бюджет!$A$13:$H$13</definedName>
  </definedNames>
  <calcPr calcId="145621"/>
</workbook>
</file>

<file path=xl/calcChain.xml><?xml version="1.0" encoding="utf-8"?>
<calcChain xmlns="http://schemas.openxmlformats.org/spreadsheetml/2006/main">
  <c r="D379" i="1"/>
  <c r="E379" s="1"/>
  <c r="C379"/>
  <c r="E393"/>
  <c r="D393"/>
  <c r="C393"/>
  <c r="E386"/>
  <c r="D386"/>
  <c r="C386"/>
  <c r="D411"/>
  <c r="E411" s="1"/>
  <c r="C411"/>
  <c r="D399"/>
  <c r="D400" s="1"/>
  <c r="C399"/>
  <c r="C400" s="1"/>
  <c r="D367"/>
  <c r="E367" s="1"/>
  <c r="D366"/>
  <c r="E366" s="1"/>
  <c r="C366"/>
  <c r="C367" s="1"/>
  <c r="D329"/>
  <c r="D330" s="1"/>
  <c r="C329"/>
  <c r="C330" s="1"/>
  <c r="D311"/>
  <c r="E311" s="1"/>
  <c r="C311"/>
  <c r="D310"/>
  <c r="E310" s="1"/>
  <c r="C310"/>
  <c r="E295"/>
  <c r="D295"/>
  <c r="C295"/>
  <c r="E285"/>
  <c r="D285"/>
  <c r="C285"/>
  <c r="D276"/>
  <c r="E276" s="1"/>
  <c r="C276"/>
  <c r="D260"/>
  <c r="C260"/>
  <c r="C261" s="1"/>
  <c r="D261"/>
  <c r="D249"/>
  <c r="D250" s="1"/>
  <c r="C249"/>
  <c r="C250" s="1"/>
  <c r="D234"/>
  <c r="D235" s="1"/>
  <c r="C234"/>
  <c r="C235" s="1"/>
  <c r="D213"/>
  <c r="E213" s="1"/>
  <c r="C213"/>
  <c r="D212"/>
  <c r="E212" s="1"/>
  <c r="C212"/>
  <c r="D196"/>
  <c r="C196"/>
  <c r="D174"/>
  <c r="E174" s="1"/>
  <c r="C175"/>
  <c r="C174"/>
  <c r="E173"/>
  <c r="D173"/>
  <c r="C173"/>
  <c r="D168"/>
  <c r="D167"/>
  <c r="E167" s="1"/>
  <c r="C167"/>
  <c r="C168" s="1"/>
  <c r="D157"/>
  <c r="D156"/>
  <c r="E156" s="1"/>
  <c r="C156"/>
  <c r="C157" s="1"/>
  <c r="D150"/>
  <c r="D149"/>
  <c r="E149" s="1"/>
  <c r="C149"/>
  <c r="C150" s="1"/>
  <c r="D131"/>
  <c r="D132" s="1"/>
  <c r="C131"/>
  <c r="D116"/>
  <c r="D117" s="1"/>
  <c r="E117" s="1"/>
  <c r="C116"/>
  <c r="C117" s="1"/>
  <c r="C100"/>
  <c r="D99"/>
  <c r="D100" s="1"/>
  <c r="E100" s="1"/>
  <c r="C99"/>
  <c r="D84"/>
  <c r="C84"/>
  <c r="C85" s="1"/>
  <c r="E85"/>
  <c r="E84"/>
  <c r="D85"/>
  <c r="C68"/>
  <c r="D67"/>
  <c r="D68" s="1"/>
  <c r="E68" s="1"/>
  <c r="C67"/>
  <c r="D50"/>
  <c r="D51" s="1"/>
  <c r="E51" s="1"/>
  <c r="C50"/>
  <c r="C51" s="1"/>
  <c r="C30"/>
  <c r="D29"/>
  <c r="D30" s="1"/>
  <c r="E30" s="1"/>
  <c r="C29"/>
  <c r="D10"/>
  <c r="D11" s="1"/>
  <c r="C10"/>
  <c r="C11"/>
  <c r="E400" l="1"/>
  <c r="E399"/>
  <c r="E330"/>
  <c r="E329"/>
  <c r="E261"/>
  <c r="E260"/>
  <c r="E250"/>
  <c r="E249"/>
  <c r="E234"/>
  <c r="E235"/>
  <c r="E196"/>
  <c r="C132"/>
  <c r="E132" s="1"/>
  <c r="E131"/>
  <c r="E130"/>
  <c r="E116"/>
  <c r="E99"/>
  <c r="E67"/>
  <c r="E29"/>
  <c r="E11"/>
  <c r="E10"/>
  <c r="E6" l="1"/>
  <c r="E7"/>
  <c r="E12"/>
  <c r="E13"/>
  <c r="E14"/>
  <c r="E15"/>
  <c r="E16"/>
  <c r="E17"/>
  <c r="E18"/>
  <c r="E19"/>
  <c r="E20"/>
  <c r="E21"/>
  <c r="E22"/>
  <c r="E23"/>
  <c r="E24"/>
  <c r="E25"/>
  <c r="E26"/>
  <c r="E31"/>
  <c r="E32"/>
  <c r="E33"/>
  <c r="E34"/>
  <c r="E35"/>
  <c r="E36"/>
  <c r="E37"/>
  <c r="E38"/>
  <c r="E39"/>
  <c r="E40"/>
  <c r="E41"/>
  <c r="E42"/>
  <c r="E43"/>
  <c r="E44"/>
  <c r="E45"/>
  <c r="E46"/>
  <c r="E47"/>
  <c r="E52"/>
  <c r="E53"/>
  <c r="E54"/>
  <c r="E55"/>
  <c r="E56"/>
  <c r="E57"/>
  <c r="E58"/>
  <c r="E59"/>
  <c r="E60"/>
  <c r="E61"/>
  <c r="E62"/>
  <c r="E63"/>
  <c r="E64"/>
  <c r="E69"/>
  <c r="E70"/>
  <c r="E71"/>
  <c r="E72"/>
  <c r="E73"/>
  <c r="E74"/>
  <c r="E75"/>
  <c r="E76"/>
  <c r="E77"/>
  <c r="E78"/>
  <c r="E79"/>
  <c r="E80"/>
  <c r="E81"/>
  <c r="E86"/>
  <c r="E87"/>
  <c r="E88"/>
  <c r="E89"/>
  <c r="E90"/>
  <c r="E91"/>
  <c r="E92"/>
  <c r="E93"/>
  <c r="E94"/>
  <c r="E95"/>
  <c r="E96"/>
  <c r="E101"/>
  <c r="E102"/>
  <c r="E103"/>
  <c r="E104"/>
  <c r="E105"/>
  <c r="E106"/>
  <c r="E107"/>
  <c r="E108"/>
  <c r="E109"/>
  <c r="E110"/>
  <c r="E111"/>
  <c r="E112"/>
  <c r="E113"/>
  <c r="E118"/>
  <c r="E119"/>
  <c r="E120"/>
  <c r="E121"/>
  <c r="E122"/>
  <c r="E123"/>
  <c r="E124"/>
  <c r="E125"/>
  <c r="E126"/>
  <c r="E127"/>
  <c r="E128"/>
  <c r="E133"/>
  <c r="E134"/>
  <c r="E135"/>
  <c r="E136"/>
  <c r="E137"/>
  <c r="E138"/>
  <c r="E139"/>
  <c r="E140"/>
  <c r="E141"/>
  <c r="E142"/>
  <c r="E143"/>
  <c r="E144"/>
  <c r="E145"/>
  <c r="E146"/>
  <c r="E151"/>
  <c r="E152"/>
  <c r="E153"/>
  <c r="E158"/>
  <c r="E159"/>
  <c r="E160"/>
  <c r="E161"/>
  <c r="E162"/>
  <c r="E163"/>
  <c r="E164"/>
  <c r="E169"/>
  <c r="E170"/>
  <c r="E171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7"/>
  <c r="E198"/>
  <c r="E199"/>
  <c r="E200"/>
  <c r="E201"/>
  <c r="E202"/>
  <c r="E203"/>
  <c r="E204"/>
  <c r="E205"/>
  <c r="E206"/>
  <c r="E207"/>
  <c r="E208"/>
  <c r="E209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6"/>
  <c r="E237"/>
  <c r="E238"/>
  <c r="E239"/>
  <c r="E240"/>
  <c r="E241"/>
  <c r="E242"/>
  <c r="E243"/>
  <c r="E244"/>
  <c r="E245"/>
  <c r="E246"/>
  <c r="E251"/>
  <c r="E252"/>
  <c r="E253"/>
  <c r="E254"/>
  <c r="E255"/>
  <c r="E256"/>
  <c r="E257"/>
  <c r="E262"/>
  <c r="E263"/>
  <c r="E264"/>
  <c r="E265"/>
  <c r="E266"/>
  <c r="E267"/>
  <c r="E268"/>
  <c r="E269"/>
  <c r="E270"/>
  <c r="E271"/>
  <c r="E272"/>
  <c r="E277"/>
  <c r="E278"/>
  <c r="E279"/>
  <c r="E280"/>
  <c r="E281"/>
  <c r="E286"/>
  <c r="E287"/>
  <c r="E288"/>
  <c r="E289"/>
  <c r="E290"/>
  <c r="E291"/>
  <c r="E296"/>
  <c r="E297"/>
  <c r="E298"/>
  <c r="E299"/>
  <c r="E300"/>
  <c r="E301"/>
  <c r="E302"/>
  <c r="E303"/>
  <c r="E304"/>
  <c r="E305"/>
  <c r="E306"/>
  <c r="E307"/>
  <c r="E312"/>
  <c r="E313"/>
  <c r="E314"/>
  <c r="E315"/>
  <c r="E316"/>
  <c r="E317"/>
  <c r="E318"/>
  <c r="E319"/>
  <c r="E320"/>
  <c r="E321"/>
  <c r="E322"/>
  <c r="E323"/>
  <c r="E324"/>
  <c r="E325"/>
  <c r="E326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8"/>
  <c r="E369"/>
  <c r="E370"/>
  <c r="E371"/>
  <c r="E372"/>
  <c r="E373"/>
  <c r="E374"/>
  <c r="E375"/>
  <c r="E380"/>
  <c r="E381"/>
  <c r="E382"/>
  <c r="E387"/>
  <c r="E388"/>
  <c r="E389"/>
  <c r="E394"/>
  <c r="E395"/>
  <c r="E396"/>
  <c r="E401"/>
  <c r="E402"/>
  <c r="E403"/>
  <c r="E404"/>
  <c r="E405"/>
  <c r="E406"/>
  <c r="E407"/>
  <c r="E412"/>
  <c r="E413"/>
  <c r="E414"/>
  <c r="E415"/>
  <c r="E416"/>
  <c r="E417"/>
  <c r="E418"/>
  <c r="E419"/>
  <c r="E420"/>
  <c r="E421"/>
  <c r="E422"/>
</calcChain>
</file>

<file path=xl/sharedStrings.xml><?xml version="1.0" encoding="utf-8"?>
<sst xmlns="http://schemas.openxmlformats.org/spreadsheetml/2006/main" count="728" uniqueCount="579">
  <si>
    <t>КЦСР</t>
  </si>
  <si>
    <t>Итого</t>
  </si>
  <si>
    <t>5200000000</t>
  </si>
  <si>
    <t>Муниципальная программа "Развитие образования Кировского муниципального района Ленинградской области"</t>
  </si>
  <si>
    <t>5210000000</t>
  </si>
  <si>
    <t>Подпрограмма "Развитие дошкольного образования детей Кировского муниципального района Ленинградской области"</t>
  </si>
  <si>
    <t>5210100000</t>
  </si>
  <si>
    <t>Основное мероприятие "Реализация образовательных программ дошкольного образования"</t>
  </si>
  <si>
    <t>5210100240</t>
  </si>
  <si>
    <t>Расходы на обеспечение деятельности муниципальных казенных учреждений</t>
  </si>
  <si>
    <t>5210100250</t>
  </si>
  <si>
    <t>Предоставление муниципальным бюджетным и автономным учреждениям субсидий</t>
  </si>
  <si>
    <t>5210106140</t>
  </si>
  <si>
    <t>Субсидии частным образовательным организациям на возмещение затрат, связанных с предоставлением услуги дошкольного образования в части содержания ребенка (присмотра и ухода)</t>
  </si>
  <si>
    <t>5210200000</t>
  </si>
  <si>
    <t>Основное мероприятие "Развитие инфраструктуры дошкольного образования"</t>
  </si>
  <si>
    <t>5210211770</t>
  </si>
  <si>
    <t>Оснащение оборудованием детских дошкольных организаций</t>
  </si>
  <si>
    <t>5210211810</t>
  </si>
  <si>
    <t>Создание дополнительных мест в учреждениях дошкольного образования за исключением организации строительства, реконструкции объектов и выкупа</t>
  </si>
  <si>
    <t>5210270494</t>
  </si>
  <si>
    <t>Укрепление материально-технической базы организаций дошкольного образования (Оснащение дополнительно создаваемых мест для детей дошкольного возраста в результате развития вариативных форм дошкольного образования)</t>
  </si>
  <si>
    <t>5210280600</t>
  </si>
  <si>
    <t>Организация реконструкции детского сада на 55 мест г.Шлиссельбург, Кировский район</t>
  </si>
  <si>
    <t>52102S0494</t>
  </si>
  <si>
    <t>5210300000</t>
  </si>
  <si>
    <t>Основное мероприятие "Содействие развитию дошкольного образования"</t>
  </si>
  <si>
    <t>5210311800</t>
  </si>
  <si>
    <t>Обновление содержания дошкольного образования</t>
  </si>
  <si>
    <t>5210400000</t>
  </si>
  <si>
    <t>Основное мероприятие "Оказание мер социальной поддержки семьям, имеющим детей"</t>
  </si>
  <si>
    <t>5210471360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</si>
  <si>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образования, в Ленинградской области</t>
  </si>
  <si>
    <t>5220000000</t>
  </si>
  <si>
    <t>Подпрограмма "Развитие начального общего, основного общего и среднего общего образования детей Кировского муниципального района Ленинградской области"</t>
  </si>
  <si>
    <t>5220100000</t>
  </si>
  <si>
    <t>Основное мероприятие "Реализация образовательных программ общего образования"</t>
  </si>
  <si>
    <t>5220100240</t>
  </si>
  <si>
    <t>5220100250</t>
  </si>
  <si>
    <t>5220111950</t>
  </si>
  <si>
    <t>Организация групп продленного дня в образовательных организациях</t>
  </si>
  <si>
    <t>5220200000</t>
  </si>
  <si>
    <t>Основное мероприятие "Развитие инфраструктуры общего образования"</t>
  </si>
  <si>
    <t>5220211870</t>
  </si>
  <si>
    <t>Оснащение учебно-лабораторным оборудованием организаций, работающих по ФГОС</t>
  </si>
  <si>
    <t>5220270515</t>
  </si>
  <si>
    <t>Укрепление материально-технической базы организаций общего образования (приобретение современного компьютерного, учебно-лабораторного оборудования, пособий, материалов и предметов учебного инвентаря для общеобразовательных организаций, внедряющих ФГОС начального общего, основного общего, среднего общего образования)</t>
  </si>
  <si>
    <t>5220274450</t>
  </si>
  <si>
    <t>Строительство, реконструкция, приобретение и пристрой объектов для организации общего образования</t>
  </si>
  <si>
    <t>52202S0515</t>
  </si>
  <si>
    <t>52202S4450</t>
  </si>
  <si>
    <t>5220300000</t>
  </si>
  <si>
    <t>Основное мероприятие "Содействие развитию общего образования"</t>
  </si>
  <si>
    <t>5220311830</t>
  </si>
  <si>
    <t>Обновление содержания общего образования и развитие сети общеобразовательных учреждений</t>
  </si>
  <si>
    <t>5220311840</t>
  </si>
  <si>
    <t>Развитие воспитательного потенциала системы общего образования</t>
  </si>
  <si>
    <t>5220311880</t>
  </si>
  <si>
    <t>Государственная регламентация деятельности образовательных организаций</t>
  </si>
  <si>
    <t>5220370519</t>
  </si>
  <si>
    <t>Укрепление материально-технической базы организаций общего образования (оснащение учебно-материальной базы образовательных организаций –региональных инновационных площадок)</t>
  </si>
  <si>
    <t>52203S0519</t>
  </si>
  <si>
    <t>5230000000</t>
  </si>
  <si>
    <t>Подпрограмма "Развитие воспитательного пространства Кировского муниципального района Ленинградской области"</t>
  </si>
  <si>
    <t>5230100000</t>
  </si>
  <si>
    <t>Основное мероприятие "Реализация программ дополнительного образования детей"</t>
  </si>
  <si>
    <t>5230100240</t>
  </si>
  <si>
    <t>5230100250</t>
  </si>
  <si>
    <t>5230200000</t>
  </si>
  <si>
    <t>Основное мероприятие "Содействие развитию дополнительного образования"</t>
  </si>
  <si>
    <t>5230211860</t>
  </si>
  <si>
    <t>Развитие системы образования</t>
  </si>
  <si>
    <t>5230270574</t>
  </si>
  <si>
    <t>Укрепление материально-технической базы организаций дополнительного образования (организация инновационной деятельности по апробации инновационной программы развития дополнительного образования)</t>
  </si>
  <si>
    <t>52302S0574</t>
  </si>
  <si>
    <t>5230300000</t>
  </si>
  <si>
    <t>Основное мероприятие "Поддержка талантливой молодежи"</t>
  </si>
  <si>
    <t>5230311890</t>
  </si>
  <si>
    <t>Поддержка талантливой молодежи</t>
  </si>
  <si>
    <t>5230400000</t>
  </si>
  <si>
    <t>Основное мероприятие "Поддержка работы школьных лесничеств"</t>
  </si>
  <si>
    <t>5230470190</t>
  </si>
  <si>
    <t>Организация работы школьных лесничеств</t>
  </si>
  <si>
    <t>52304S0190</t>
  </si>
  <si>
    <t>5240000000</t>
  </si>
  <si>
    <t>Подпрограмма "Кадровое обеспечение системы образования Кировского муниципального района Ленинградской области"</t>
  </si>
  <si>
    <t>5240100000</t>
  </si>
  <si>
    <t>Основное мероприятие "Реализация образовательных программ дошкольного и общего образования"</t>
  </si>
  <si>
    <t>5240171350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</si>
  <si>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</si>
  <si>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5240171530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</si>
  <si>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</si>
  <si>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5240200000</t>
  </si>
  <si>
    <t>Основное мероприятие "Содействие развитию кадрового потенциала"</t>
  </si>
  <si>
    <t>5240211900</t>
  </si>
  <si>
    <t>Развитие кадрового потенциала системы дошкольного, общего и дополнительного образования</t>
  </si>
  <si>
    <t>5240211920</t>
  </si>
  <si>
    <t>Развитие кадровых ресурсов</t>
  </si>
  <si>
    <t>5240211930</t>
  </si>
  <si>
    <t>Проведение аттестации рабочих мест</t>
  </si>
  <si>
    <t>5240211940</t>
  </si>
  <si>
    <t>Проведение периодического медицинского осмотра работников образовательных учреждений</t>
  </si>
  <si>
    <t>5240270840</t>
  </si>
  <si>
    <t>52402S0840</t>
  </si>
  <si>
    <t>5240300000</t>
  </si>
  <si>
    <t>Основное мероприятие "Поощрение лучших педагогических работников"</t>
  </si>
  <si>
    <t>5240311910</t>
  </si>
  <si>
    <t>Поощрение педагогических работников района</t>
  </si>
  <si>
    <t>5250000000</t>
  </si>
  <si>
    <t>Подпрограмма "Информатизация системы образования Кировского муниципального района Ленинградской области"</t>
  </si>
  <si>
    <t>5250100000</t>
  </si>
  <si>
    <t>Основное мероприятие "Создание современной информационно-образовательной среды образовательных организаций"</t>
  </si>
  <si>
    <t>5250112154</t>
  </si>
  <si>
    <t>Организация электронного и дистанционного обучения обучающихся в муниципальных общеобразовательных организациях</t>
  </si>
  <si>
    <t>5250112270</t>
  </si>
  <si>
    <t>Приобретение компьютерного оборудования для образовательных организаций в целях информатизации обучения</t>
  </si>
  <si>
    <t>5250112300</t>
  </si>
  <si>
    <t>Техническое сопровождение в целях информатизации обучения учащихся</t>
  </si>
  <si>
    <t>5250170512</t>
  </si>
  <si>
    <t>Укрепление материально-технической базы организаций общего образования (организация электронного и дистанционного обучения детей – инвалидов, обучающихся в муниципальных общеобразовательных организациях)</t>
  </si>
  <si>
    <t>5250170517</t>
  </si>
  <si>
    <t>Укрепление материально-технической базы организаций общего образования (приобретение компьютерного, телекоммуникационного и специализированного оборудования для оснащения рабочих мест детей-инвалидов)</t>
  </si>
  <si>
    <t>5250170518</t>
  </si>
  <si>
    <t>Укрепление материально-технической базы организаций общего образования (техническое сопровождение электронного и дистанционного обучения по адресам проживания детей - инвалидов)</t>
  </si>
  <si>
    <t>52501S0512</t>
  </si>
  <si>
    <t>52501S0517</t>
  </si>
  <si>
    <t>52501S0518</t>
  </si>
  <si>
    <t>5260000000</t>
  </si>
  <si>
    <t>Подпрограмма "Охрана здоровья участников образовательного процесса Кировского муниципального района Ленинградской области"</t>
  </si>
  <si>
    <t>5260100000</t>
  </si>
  <si>
    <t>Основное мероприятие "Создание в образовательных организациях условий для сохранения и укрепления здоровья"</t>
  </si>
  <si>
    <t>5260112220</t>
  </si>
  <si>
    <t>Проведение мероприятий, направленных на организацию охраны здоровья участников образовательного процесса</t>
  </si>
  <si>
    <t>5260112250</t>
  </si>
  <si>
    <t>Обслуживание системы водоочистки образовательных организаций</t>
  </si>
  <si>
    <t>5260112260</t>
  </si>
  <si>
    <t>Благоустройство территорий образовательных организаций</t>
  </si>
  <si>
    <t>5260200000</t>
  </si>
  <si>
    <t>Основное мероприятие "Обеспечение отдыха, оздоровления, занятости детей, подростков и молодежи"</t>
  </si>
  <si>
    <t>5260212290</t>
  </si>
  <si>
    <t>Организация отдыха и оздоровления детей и подростков</t>
  </si>
  <si>
    <t>5260270605</t>
  </si>
  <si>
    <t>Организация отдыха и оздоровления детей и подростков (проведение с-витаминизации третьих блюд в оздоровительных лагерях всех типов и видов)</t>
  </si>
  <si>
    <t>5260274417</t>
  </si>
  <si>
    <t>Организация отдыха детей в каникулярное время (проведение мероприятий по оздоровительной кампании детей, находящихся в трудной жизненной ситуации)</t>
  </si>
  <si>
    <t>52602S0605</t>
  </si>
  <si>
    <t>52602S4417</t>
  </si>
  <si>
    <t>5260300000</t>
  </si>
  <si>
    <t>Основное мероприятие "Предоставление питания на бесплатной основе (с частичной компенсацией его стоимости) обучающимся в муниципальных образовательных организациях, в частных общеобразовательных организациях, расположенных на территории Ленинградской области"</t>
  </si>
  <si>
    <t>5260371440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</si>
  <si>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</si>
  <si>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5270000000</t>
  </si>
  <si>
    <t>Подпрограмма "Безопасность образовательных организаций Кировского муниципального района Ленинградской области"</t>
  </si>
  <si>
    <t>5270100000</t>
  </si>
  <si>
    <t>Основное мероприятие "Организация мероприятий по комплексной безопасности образовательных организаций"</t>
  </si>
  <si>
    <t>5270112160</t>
  </si>
  <si>
    <t>Обслуживание АПС в муниципальных образовательных организациях</t>
  </si>
  <si>
    <t>5270112170</t>
  </si>
  <si>
    <t>Обеспечение функционирования канала связи с пожарными частями в муниципальных образовательных организациях</t>
  </si>
  <si>
    <t>5270112180</t>
  </si>
  <si>
    <t>Обслуживание охранной тревожной сигнализации в муниципальных образовательных организациях</t>
  </si>
  <si>
    <t>5270112200</t>
  </si>
  <si>
    <t>Организация мероприятий по комплексной безопасности муниципальных образовательных организаций</t>
  </si>
  <si>
    <t>5270112340</t>
  </si>
  <si>
    <t>Организация охраны в муниципальных образовательных организациях путем экстренного вызова группы задержания вневедомственной охраны</t>
  </si>
  <si>
    <t>5270170513</t>
  </si>
  <si>
    <t>Укрепление материально-технической базы организаций общего образования (приобретение для государственных и муниципальных образовательных организаций автобусов и микроавтобусов)</t>
  </si>
  <si>
    <t>52701S0513</t>
  </si>
  <si>
    <t>5270200000</t>
  </si>
  <si>
    <t>Основное мероприятие "Обеспечение безопасности дорожного движения"</t>
  </si>
  <si>
    <t>5270212440</t>
  </si>
  <si>
    <t>Обеспечение безопасности дорожного движения</t>
  </si>
  <si>
    <t>5280000000</t>
  </si>
  <si>
    <t>Подпрограмма "Укрепление материально-технической базы образовательных организаций Кировского муниципального района Ленинградской области"</t>
  </si>
  <si>
    <t>5280100000</t>
  </si>
  <si>
    <t>Основное мероприятие "Развитие инфраструктуры образования"</t>
  </si>
  <si>
    <t>5280112310</t>
  </si>
  <si>
    <t>Укрепление материально-технической базы учреждений дошкольного образования</t>
  </si>
  <si>
    <t>5280112320</t>
  </si>
  <si>
    <t>Укрепление материально-технической базы учреждений общего образования</t>
  </si>
  <si>
    <t>5280170491</t>
  </si>
  <si>
    <t>Укрепление материально-технической базы организаций дошкольного образования (ремонтные работы в дошкольных образовательных организациях)</t>
  </si>
  <si>
    <t>5280170510</t>
  </si>
  <si>
    <t>Укрепление материально-технической базы организаций общего образования (ремонтные работы в общеобразовательных организациях)</t>
  </si>
  <si>
    <t>5280170511</t>
  </si>
  <si>
    <t>Укрепление материально-технической базы организаций общего образования (капитальный ремонт пришкольных спортивных сооружений и стадионов)</t>
  </si>
  <si>
    <t>5280170571</t>
  </si>
  <si>
    <t>Укрепление материально-технической базы организаций дополнительного образования (ремонтные работы в организациях дополнительного образования детей)</t>
  </si>
  <si>
    <t>52801L0970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</si>
  <si>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</si>
  <si>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52801S0491</t>
  </si>
  <si>
    <t>52801S0510</t>
  </si>
  <si>
    <t>52801S0511</t>
  </si>
  <si>
    <t>52801S0571</t>
  </si>
  <si>
    <t>5300000000</t>
  </si>
  <si>
    <t>Муниципальная программа "Социальная поддержка отдельных категорий граждан в Кировском районе Ленинградской области"</t>
  </si>
  <si>
    <t>5310000000</t>
  </si>
  <si>
    <t>Подпрограмма "Развитие мер социальной поддержки отдельных категорий граждан"</t>
  </si>
  <si>
    <t>5310100000</t>
  </si>
  <si>
    <t>Основное мероприятие "Предоставление мер социальной поддержки отдельным категориям граждан (ветеранам труда, жертвам политических репрессий, труженикам тыла, ветеранам, инвалидам и детям Великой Отечественной Войны)"</t>
  </si>
  <si>
    <t>5310171150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</si>
  <si>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</si>
  <si>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5320000000</t>
  </si>
  <si>
    <t>Подпрограмма "Модернизация и развитие социального обслуживания населения"</t>
  </si>
  <si>
    <t>5320100000</t>
  </si>
  <si>
    <t>Основное мероприятие "Обеспечение деятельности учреждений социального обслуживания населения"</t>
  </si>
  <si>
    <t>5320171200</t>
  </si>
  <si>
    <t>Организация социального обслуживания граждан, в том числе по апробации методик и технологий</t>
  </si>
  <si>
    <t>5320171205</t>
  </si>
  <si>
    <t>Организация социального обслуживания граждан, в том числе по апробации методик и технологий (социальное сопровождение семей с детьми, нуждающимися в социальном обслуживании)</t>
  </si>
  <si>
    <t>5320171212</t>
  </si>
  <si>
    <t>Организация социального обслуживания граждан, в том числе по апробации методик и технологий (Организации предоставления детям-инвалидам с множественными нарушениями, в том числе ментальными услуг службы сиделок)</t>
  </si>
  <si>
    <t>5320171215</t>
  </si>
  <si>
    <t>Организация социального обслуживания граждан, в том числе по апробации методик и технологий (Организация предоставления услуг «Заботливый сосед»)</t>
  </si>
  <si>
    <t>5320171218</t>
  </si>
  <si>
    <t>Организация социального обслуживания граждан, в том числе по апробации методик и технологий (Предоставление услуг с использованием технологии социального обслуживания "Домой без преград" для инвалидов)</t>
  </si>
  <si>
    <t>5340000000</t>
  </si>
  <si>
    <t>Подпрограмма "Социальная поддержка граждан пожилого возраста и инвалидов в Кировском муниципальном районе Ленинградской области"</t>
  </si>
  <si>
    <t>5340200000</t>
  </si>
  <si>
    <t>Основное мероприятие "Социальная поддержка граждан пожилого возраста"</t>
  </si>
  <si>
    <t>5340271204</t>
  </si>
  <si>
    <t>Организация социального обслуживания граждан, в том числе по апробации методик и технологий (Внедрение и поддержание технологии социального обслуживания по оказанию экстренной помощи на дому пожилым людям и инвалидам "Тревожная кнопка")</t>
  </si>
  <si>
    <t>5360000000</t>
  </si>
  <si>
    <t>Подпрограмма "Реализация государственных гарантий для детей-сирот и детей, оставшихся без попечения родителей"</t>
  </si>
  <si>
    <t>5360100000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</si>
  <si>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</si>
  <si>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5360152600</t>
  </si>
  <si>
    <t>Выплата единовременного пособия при всех формах устройства детей, лишенных родительского попечения, в семью</t>
  </si>
  <si>
    <t>5360171430</t>
  </si>
  <si>
    <t>Организация выплаты вознаграждения, причитающегося приемным родителям</t>
  </si>
  <si>
    <t>5360171450</t>
  </si>
  <si>
    <t>Подготовка граждан, желающих принять на воспитание в свою семью ребенка, оставшегося без попечения родителей</t>
  </si>
  <si>
    <t>5360171460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</si>
  <si>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</si>
  <si>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5360171470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</si>
  <si>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</si>
  <si>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5360171480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</si>
  <si>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</si>
  <si>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5360171490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</si>
  <si>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</si>
  <si>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5360171500</t>
  </si>
  <si>
    <t>Освобождение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собственность,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</si>
  <si>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5360171720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</si>
  <si>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</si>
  <si>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5360200000</t>
  </si>
  <si>
    <t>Основное мероприятие "Обеспечение детей-сирот, детей, оставшихся без попечения родителей, лиц из числа детей-сирот и детей, оставшихся без попечения родителей, благоустроенными жилыми помещениям из специализированного жилищного фонда по договорам найма специализированных жилых помещений"</t>
  </si>
  <si>
    <t>5360270820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</si>
  <si>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</si>
  <si>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53602R0820</t>
  </si>
  <si>
    <t>5360300000</t>
  </si>
  <si>
    <t>Основное мероприятие "Организация и осуществление деятельности по опеке и попечительству"</t>
  </si>
  <si>
    <t>5360371380</t>
  </si>
  <si>
    <t>Организация и осуществление деятельности по опеке и попечительству</t>
  </si>
  <si>
    <t>5400000000</t>
  </si>
  <si>
    <t>Муниципальная программа "Развитие физической культуры и спорта, молодежной политики в Кировском муниципальном районе Ленинградской области"</t>
  </si>
  <si>
    <t>5410000000</t>
  </si>
  <si>
    <t>Подпрограмма "Развитие физической культуры и спорта в Кировском муниципальном районе Ленинградской области"</t>
  </si>
  <si>
    <t>5410100000</t>
  </si>
  <si>
    <t>Основное мероприятие "Развитие физической культуры и спорта среди различных групп населения"</t>
  </si>
  <si>
    <t>5410100250</t>
  </si>
  <si>
    <t>5410111050</t>
  </si>
  <si>
    <t>Проведение мероприятий и спортивных соревнований Всероссийского физкультурно-спортивного комплекса «Готов к труду и обороне» (ГТО)</t>
  </si>
  <si>
    <t>5410111260</t>
  </si>
  <si>
    <t>Организация и проведение районных спортивно-массовых мероприятий и спортивных соревнований, обеспечение участия в региональных и всероссийских спортивно-массовых мероприятиях различных групп населения</t>
  </si>
  <si>
    <t>5410200000</t>
  </si>
  <si>
    <t>Основное мероприятие "Развитие массового детско-юношеского спорта"</t>
  </si>
  <si>
    <t>5410211270</t>
  </si>
  <si>
    <t>Организация и проведение районных массовых соревнований среди детей и подростков, обеспечение участия в региональных, межрегиональных российских спортивных соревнованиях по видам спорта детей и подростков</t>
  </si>
  <si>
    <t>5410300000</t>
  </si>
  <si>
    <t>Основное мероприятие "Патриотическое воспитание молодежи средствами физической культуры и спорта"</t>
  </si>
  <si>
    <t>5410311280</t>
  </si>
  <si>
    <t>Организация и проведение спартакиады допризывной молодежи Кировского района Ленинградской области</t>
  </si>
  <si>
    <t>5410400000</t>
  </si>
  <si>
    <t>Основное мероприятие "Развитие адаптивной физической культуры и спорта"</t>
  </si>
  <si>
    <t>5410411290</t>
  </si>
  <si>
    <t>Обеспечение участия спортивных команд инвалидов по слуху Ленинградской области в региональной спартакиаде</t>
  </si>
  <si>
    <t>5410500000</t>
  </si>
  <si>
    <t>Основное мероприятие "Материально-техническое обеспечение физической культуры и спорта"</t>
  </si>
  <si>
    <t>5410511300</t>
  </si>
  <si>
    <t>Материально-техническое обеспечение тренировочного процесса и приобретение наградной и спортивной атрибутики, сувенирной продукции</t>
  </si>
  <si>
    <t>5420000000</t>
  </si>
  <si>
    <t>Подпрограмма "Развитие молодежной политики в Кировском муниципальном районе Ленинградской области"</t>
  </si>
  <si>
    <t>5420100000</t>
  </si>
  <si>
    <t>Основное мероприятие "Гражданско-патриотическое воспитание молодежи"</t>
  </si>
  <si>
    <t>5420111340</t>
  </si>
  <si>
    <t>Организация и проведение мероприятий по гражданско-патриотическому воспитанию молодежи</t>
  </si>
  <si>
    <t>5420174340</t>
  </si>
  <si>
    <t>Реализация комплекса мер по сохранению исторической памяти</t>
  </si>
  <si>
    <t>54201S4340</t>
  </si>
  <si>
    <t>5420200000</t>
  </si>
  <si>
    <t>Основное мероприятие "Профилактика асоциального поведения и употребления психоактивных веществ в подростковой и молодежной среде"</t>
  </si>
  <si>
    <t>5420211350</t>
  </si>
  <si>
    <t>Реализация комплекса мер по профилактике асоциального поведения и употребления психоактивных веществ в подростковой и молодежной среде</t>
  </si>
  <si>
    <t>5420274350</t>
  </si>
  <si>
    <t>Реализация комплекса мер по профилактике правонарушений и рискованного поведения в молодежной среде</t>
  </si>
  <si>
    <t>54202S4350</t>
  </si>
  <si>
    <t>5420300000</t>
  </si>
  <si>
    <t>Основное мероприятие "Поддержка творческой и талантливой молодежи"</t>
  </si>
  <si>
    <t>5420311360</t>
  </si>
  <si>
    <t>Реализация комплекса мер по поддержке творческой и талантливой молодежи</t>
  </si>
  <si>
    <t>5420400000</t>
  </si>
  <si>
    <t>Основное мероприятие "Комплексные меры по поддержке молодой семьи"</t>
  </si>
  <si>
    <t>5420411370</t>
  </si>
  <si>
    <t>Реализация комплекса мер по поддержке молодых семей и пропаганде семейных ценностей</t>
  </si>
  <si>
    <t>5420500000</t>
  </si>
  <si>
    <t>Основное мероприятие "Работа со студенческой и профессионально обучающейся молодежью"</t>
  </si>
  <si>
    <t>5420511380</t>
  </si>
  <si>
    <t>Обеспечение участия студенческой и профессионально обучающейся молодежи в молодежных международных образовательных форумах</t>
  </si>
  <si>
    <t>5420600000</t>
  </si>
  <si>
    <t>5420611390</t>
  </si>
  <si>
    <t>Организация оздоровления, отдыха, занятости подростков и молодежи в летний период</t>
  </si>
  <si>
    <t>5500000000</t>
  </si>
  <si>
    <t>Муниципальная программа "Культура Кировского района Ленинградской области "</t>
  </si>
  <si>
    <t>5510000000</t>
  </si>
  <si>
    <t>Подпрограмма "Развитие библиотечного обслуживания"</t>
  </si>
  <si>
    <t>5510100000</t>
  </si>
  <si>
    <t>Основное мероприятие "Развитие и модернизация библиотек"</t>
  </si>
  <si>
    <t>5510100240</t>
  </si>
  <si>
    <t>5510111080</t>
  </si>
  <si>
    <t>Укрепление материально-технической базы учреждений культуры</t>
  </si>
  <si>
    <t>5510111090</t>
  </si>
  <si>
    <t>Комплектование книжных фондов муниципальных библиотек</t>
  </si>
  <si>
    <t>5510111120</t>
  </si>
  <si>
    <t>Информатизация и модернизация библиотек</t>
  </si>
  <si>
    <t>5510170360</t>
  </si>
  <si>
    <t>Обеспечение выплат стимулирующего характера работникам муниципальных учреждений культуры Ленинградской области</t>
  </si>
  <si>
    <t>5510175191</t>
  </si>
  <si>
    <t>Поддержка отрасли культуры (Модернизация библиотечного обслуживания)</t>
  </si>
  <si>
    <t>55101L5195</t>
  </si>
  <si>
    <t>Поддержка отрасли культуры (Комплектование книжных фондов государственных и муниципальных библиотек )</t>
  </si>
  <si>
    <t>55101S0360</t>
  </si>
  <si>
    <t>55101S5191</t>
  </si>
  <si>
    <t>5520000000</t>
  </si>
  <si>
    <t>Подпрограмма "Развитие дополнительного образования в области искусств"</t>
  </si>
  <si>
    <t>5520100000</t>
  </si>
  <si>
    <t>5520100250</t>
  </si>
  <si>
    <t>Предоставление муниципальным бюджетным учреждениям субсидий</t>
  </si>
  <si>
    <t>5520111960</t>
  </si>
  <si>
    <t>5520200000</t>
  </si>
  <si>
    <t>Основное мероприятие "Мероприятия организационного характера"</t>
  </si>
  <si>
    <t>5520275193</t>
  </si>
  <si>
    <t>Поддержка отрасли культуры (Укрепление материально-технической базы муниципальных учреждений дополнительного образования детей в сфере культуры и искусства)</t>
  </si>
  <si>
    <t>55202S5193</t>
  </si>
  <si>
    <t>5530000000</t>
  </si>
  <si>
    <t>Подпрограмма "Сохранение и развитие культурного наследия и культурного потенциала населения Кировского района"</t>
  </si>
  <si>
    <t>5530100000</t>
  </si>
  <si>
    <t>Основное мероприятие "Мероприятия в сфере культуры"</t>
  </si>
  <si>
    <t>5530111070</t>
  </si>
  <si>
    <t>Организация и проведение мероприятий, посвященных памятным датам</t>
  </si>
  <si>
    <t>5530111160</t>
  </si>
  <si>
    <t>Организация и проведение военно-патриотических и межпоселенческих мероприятий в сфере культуры</t>
  </si>
  <si>
    <t>5530111170</t>
  </si>
  <si>
    <t>Организация и проведение районных мероприятий в сфере культуры</t>
  </si>
  <si>
    <t>5530195140</t>
  </si>
  <si>
    <t>Организация и проведение мероприятия в сфере культуры, посвященного 91-й годовщине со дня образования Ленинградской области</t>
  </si>
  <si>
    <t>5530200000</t>
  </si>
  <si>
    <t>5530275192</t>
  </si>
  <si>
    <t>Поддержка отрасли культуры (Реализация социально-культурных проектов МО ЛО)</t>
  </si>
  <si>
    <t>5530275194</t>
  </si>
  <si>
    <t>Поддержка отрасли культуры (Поддержка коллективов самодеятельного народного творчества, имеющих звание "народный" и "образцовый" )</t>
  </si>
  <si>
    <t>55302S5192</t>
  </si>
  <si>
    <t>55302S5194</t>
  </si>
  <si>
    <t>5540000000</t>
  </si>
  <si>
    <t>Подпрограмма "Противопожарная безопасность учреждений культуры"</t>
  </si>
  <si>
    <t>5540100000</t>
  </si>
  <si>
    <t>Основное мероприятие "Организация мероприятий по комплексной безопасности организаций"</t>
  </si>
  <si>
    <t>5540112210</t>
  </si>
  <si>
    <t>Обслуживание АПС в муниципальных учреждениях культуры</t>
  </si>
  <si>
    <t>5540112240</t>
  </si>
  <si>
    <t>Обеспечение функционирования канала связи с пожарными частями в муниципальных учреждениях культуры</t>
  </si>
  <si>
    <t>5540112280</t>
  </si>
  <si>
    <t>Организация мероприятий по комплексной безопасности муниципальных учреждений культуры</t>
  </si>
  <si>
    <t>5550000000</t>
  </si>
  <si>
    <t>Подпрограмма "Обеспечение деятельности Управления культуры администрации Кировского муниципального района Ленинградской области"</t>
  </si>
  <si>
    <t>5550100000</t>
  </si>
  <si>
    <t>Основное мероприятие "Обеспечение условий реализации муниципальной программы"</t>
  </si>
  <si>
    <t>5550100210</t>
  </si>
  <si>
    <t>Расходы на выплаты по оплате труда работников органов МСУ</t>
  </si>
  <si>
    <t>5550100220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</si>
  <si>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</si>
  <si>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5550100230</t>
  </si>
  <si>
    <t>Расходы на обеспечение функций органов МСУ</t>
  </si>
  <si>
    <t>5550196020</t>
  </si>
  <si>
    <t>Осуществление части передаваемых полномочий по созданию условий для организации досуга и обеспечения жителей поселения услугами организации культуры</t>
  </si>
  <si>
    <t>5700000000</t>
  </si>
  <si>
    <t>Муниципальная программа "Обеспечение повышения энергоэффективности в Кировском муниципальном районе Ленинградской области"</t>
  </si>
  <si>
    <t>5700200000</t>
  </si>
  <si>
    <t>Основное мероприятие "Оснащение приборами учета энергоресурсов муниципальных образовательных учреждений "</t>
  </si>
  <si>
    <t>5700211250</t>
  </si>
  <si>
    <t>Мероприятия по оснащению приборами учета энергоресурсов муниципальных образовательных учреждений</t>
  </si>
  <si>
    <t>5700212560</t>
  </si>
  <si>
    <t>Мероприятия по монтажу ограждающих конструкций для установки узла учета тепловой энергии</t>
  </si>
  <si>
    <t>5700300000</t>
  </si>
  <si>
    <t>Основное мероприятие "Оснащение приборами учета энергоресурсов муниципальных учреждений дополнительного образования (внешкольные учреждения)"</t>
  </si>
  <si>
    <t>5700311220</t>
  </si>
  <si>
    <t>Мероприятия по оснащению приборами учета энергоресурсов муниципальных учреждений дополнительного образования</t>
  </si>
  <si>
    <t>5700400000</t>
  </si>
  <si>
    <t>Основное мероприятие "Оснащение приборами учета энергоресурсов муниципальных учреждений дополнительного образования, МКУК "Центральная межпоселенческая библиотека"</t>
  </si>
  <si>
    <t>5700411210</t>
  </si>
  <si>
    <t>Мероприятия по оснащению приборами учета энергоресурсов муниципальных учреждений культуры</t>
  </si>
  <si>
    <t>5700600000</t>
  </si>
  <si>
    <t>Основное мероприятие "Выполнение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объектов"</t>
  </si>
  <si>
    <t>5700611180</t>
  </si>
  <si>
    <t>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 и объектов жизнеобеспечения</t>
  </si>
  <si>
    <t>5701400000</t>
  </si>
  <si>
    <t>Основное мероприятие"Технологическое присоединение энергопринимающих устройств"</t>
  </si>
  <si>
    <t>5701412580</t>
  </si>
  <si>
    <t>Технологическое присоединение энергопринимающих устройств в образовательных учреждениях</t>
  </si>
  <si>
    <t>5800000000</t>
  </si>
  <si>
    <t>Муниципальная программа "Развитие и поддержка малого и среднего бизнеса в Кировском муниципальном районе Ленинградской области"</t>
  </si>
  <si>
    <t>5800100000</t>
  </si>
  <si>
    <t>Основное мероприятие "Содействие в доступе субъектов малого и среднего предпринимательства к финансовым и материальным ресурсам"</t>
  </si>
  <si>
    <t>5800174260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</si>
  <si>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</si>
  <si>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58001S4260</t>
  </si>
  <si>
    <t>5800200000</t>
  </si>
  <si>
    <t>Основное мероприятие "Обеспечение информационной, консультационной, организационно-методической поддержки субъектов предпринимательства, развитие инфраструктуры поддержки малого и среднего предпринимательства"</t>
  </si>
  <si>
    <t>5800206320</t>
  </si>
  <si>
    <t>Создание и обеспечение деятельности структуры поддержки малого предпринимательства</t>
  </si>
  <si>
    <t>5800206350</t>
  </si>
  <si>
    <t>Организация проведения и участия в областных и районных выставках, ярмарках. Вовлечение субъектов малого бизнеса в субконтрактинг и выставочно-ярмарочную деятельность на региональном и межрегиональном уровнях с целью продвижения продукции, выпускаемой в районе</t>
  </si>
  <si>
    <t>5800206360</t>
  </si>
  <si>
    <t>Организация обучения социально-незащищенных слоев населения и молодежи основам малого бизнеса и профессиям, необходимым для организации предпринимательской деятельности и самозанятости</t>
  </si>
  <si>
    <t>5800206370</t>
  </si>
  <si>
    <t>Организация проведения районных конкурсов, участие в региональных и федеральных конкурсах профессионального мастерства</t>
  </si>
  <si>
    <t>5800206380</t>
  </si>
  <si>
    <t>Консультационная деятельность по юридическим, экономическим, технологическим вопросам, проведение семинаров, тренингов, совещаний для руководителей и специалистов малых и средних предприятий, индивидуальных предпринимателей</t>
  </si>
  <si>
    <t>5800206390</t>
  </si>
  <si>
    <t>Формирование положительного образа малого предпринимательства через проведение конкурсов и профессиональных праздников, пропаганду малого бизнеса в средствах массовой информации</t>
  </si>
  <si>
    <t>5800206400</t>
  </si>
  <si>
    <t>Развитие и совершенствование информационной поддержки субъектов малого предпринимательства</t>
  </si>
  <si>
    <t>5800206410</t>
  </si>
  <si>
    <t>Консультационная поддержка безработным гражданам и незанятому населению, а также социально-незащищенным слоям населения по вопросам организации предпринимательской деятельности, самозанятости</t>
  </si>
  <si>
    <t>5800274490</t>
  </si>
  <si>
    <t>Организация мониторинга деятельности субъектов малого и среднего предпринимательства Ленинградской области</t>
  </si>
  <si>
    <t>58002S4490</t>
  </si>
  <si>
    <t>6100000000</t>
  </si>
  <si>
    <t>Муниципальная программа "Комплексное развитие  Кировского муниципального района Ленинградской области"</t>
  </si>
  <si>
    <t>6100100000</t>
  </si>
  <si>
    <t>Основное мероприятие "Капитальное строительство объектов муниципальной собственности"</t>
  </si>
  <si>
    <t>6100170010</t>
  </si>
  <si>
    <t>Поддержка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</si>
  <si>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6100174451</t>
  </si>
  <si>
    <t>Строительство, реконструкция, приобретение и пристрой объектов для организации общего образования (Завершение строительства муниципального образовательного учреждения "Средняя общеобразовательная школа" на 600 мест, г. Шлиссельбург, Кировский район)</t>
  </si>
  <si>
    <t>6100180040</t>
  </si>
  <si>
    <t>Строительство газовой блочно-модульной котельной для здания школы МКОУ "Шумская средняя общеобразовательная школа" по адресу: ст.Войбокало, Школьный пер. д.1</t>
  </si>
  <si>
    <t>6100180090</t>
  </si>
  <si>
    <t>Строительство физкультурно-оздоровительного комплекса с универсальным игровым залом в г. Кировске Ленинградской области</t>
  </si>
  <si>
    <t>6100180100</t>
  </si>
  <si>
    <t>Разработка ПСД на реконструкцию здания МБОУ "Лицей г.Отрадное" (строительство пристройки для начальной школы)</t>
  </si>
  <si>
    <t>6100180210</t>
  </si>
  <si>
    <t>Строительство муниципального образовательного учреждения "Средняя общеобразовательная школа" на 600 мест, г. Шлиссельбург, Кировский район</t>
  </si>
  <si>
    <t>6100180630</t>
  </si>
  <si>
    <t>Реконструкция здания (в том числе проектирование) в целях размещения МФЦ в г.Кировске</t>
  </si>
  <si>
    <t>61001S0251</t>
  </si>
  <si>
    <t>Мероприятия по строительству и реконструкции объектов водоснабжения, водоотведения и очистки сточных вод ("Организация реконструкции канализационных очистных сооружений Ленинградское шоссе, д. 7, г. Отрадное, в том числе проектно-изыскательские работы")</t>
  </si>
  <si>
    <t>61001S4451</t>
  </si>
  <si>
    <t>6100200000</t>
  </si>
  <si>
    <t>Основное мероприятие "Капитальный ремонт (ремонт) объектов муниципальной собственности"</t>
  </si>
  <si>
    <t>6100217050</t>
  </si>
  <si>
    <t>Мероприятия по капитальному ремонту (ремонту) дошкольного учреждения п.Назия</t>
  </si>
  <si>
    <t>6100217100</t>
  </si>
  <si>
    <t>Мероприятия по капитальному ремонту (ремонту) прочих объектов</t>
  </si>
  <si>
    <t>6100217280</t>
  </si>
  <si>
    <t>Мероприятия по капитальному ремонту (ремонту) МБОУ ДОД "Синявинская детская школа искусств"</t>
  </si>
  <si>
    <t>6100217390</t>
  </si>
  <si>
    <t>Мероприятия по капитальному ремонту (ремонту)МБДОУ "Детский сад комбинированного вида "Теремок"</t>
  </si>
  <si>
    <t>6100217420</t>
  </si>
  <si>
    <t>Мероприятия по капитальному ремонту (ремонту) МБОУ "Кировская гимназия им. Героя Советского Союза Султана Баймагомбетова"</t>
  </si>
  <si>
    <t>6100217440</t>
  </si>
  <si>
    <t>Мероприятия по капитальному ремонту (ремонту) МБУДО "Назиевская детская школа искусств"</t>
  </si>
  <si>
    <t>6100217540</t>
  </si>
  <si>
    <t>Мероприятия по капитальному ремонту (ремонту) МБДОУ "Детский сад комбинированного вида № 34"</t>
  </si>
  <si>
    <t>6100217640</t>
  </si>
  <si>
    <t>Мероприятия по капитальному ремонту (ремонту) МБУДО "Детско-юношеская спортивная школа по футболу"</t>
  </si>
  <si>
    <t>6100217650</t>
  </si>
  <si>
    <t>Мероприятия по капитальному ремонту (ремонту) МКУК "Центральная межпоселенческая библиотека"</t>
  </si>
  <si>
    <t>6100217660</t>
  </si>
  <si>
    <t>Мероприятия по ремонту пожарных гидрантов</t>
  </si>
  <si>
    <t>6100217680</t>
  </si>
  <si>
    <t>Мероприятия по разработке проектно-сметной документации на проведение ремонтных работ в организациях дошкольного образования</t>
  </si>
  <si>
    <t>6100217690</t>
  </si>
  <si>
    <t>Мероприятия по разработке проектно-сметной документации на проведение ремонтных работ организаций общего образования</t>
  </si>
  <si>
    <t>6100217710</t>
  </si>
  <si>
    <t>Мероприятия по капитальному ремонту (ремонту) МБОУ "Лицей г.Отрадное"</t>
  </si>
  <si>
    <t>6100217730</t>
  </si>
  <si>
    <t>Мероприятия по проверке сметной стоимости на проведение ремонтных работ организаций образования</t>
  </si>
  <si>
    <t>6100217780</t>
  </si>
  <si>
    <t>Мероприятия по капитальному ремонту (ремонту) УМП "Плавательный бассейн"</t>
  </si>
  <si>
    <t>6100218000</t>
  </si>
  <si>
    <t>Мероприятия по проверке сметной стоимости на проведение ремонтных работ объектов водоснабжения и водоотведения</t>
  </si>
  <si>
    <t>6100270266</t>
  </si>
  <si>
    <t>Мероприятия, направленные на безаварийную работу объектов водоснабжения и водоотведения (Ремонт наружного водопровода микрорайона "Аэрогеодезия", г. Отрадное, Ленинградская область, Кировский район")</t>
  </si>
  <si>
    <t>6100270267</t>
  </si>
  <si>
    <t>Мероприятия, направленные на безаварийную работу объектов водоснабжения и водоотведения (Ремонт водопровода по 2-му Советскому проспекту от 16 линии до ул.Путейская, далее по ул.Путейской до пересечения с Международным проспектом в г.Отрадное, Ленинградской области, Кировского района протяженностью 1150 метров)</t>
  </si>
  <si>
    <t>61002S0266</t>
  </si>
  <si>
    <t>61002S0267</t>
  </si>
  <si>
    <t>Мероприятия, направленные на безаварийную работу объектов водоснабжения и водоотведения (Ремонт участка водопровода по 2-му Советскому проспекту от 16 линии до ул. Путейская, далее по ул. Путейская до пересечения с Международным проспектом в г.Отрадное, Ленинградской области, Кировского района, протяженностью 1231 м)</t>
  </si>
  <si>
    <t>61002S4301</t>
  </si>
  <si>
    <t>Реновация организаций общего образования (МБОУ "Назиевская СОШ")</t>
  </si>
  <si>
    <t>6200000000</t>
  </si>
  <si>
    <t>Муниципальная программа "Ремонт и содержание автомобильных дорог Кировского муниципального района Ленинградской области"</t>
  </si>
  <si>
    <t>6200100000</t>
  </si>
  <si>
    <t>Основное мероприятие "Содержание, капитальный ремонт и ремонт автомобильных дорог общего пользования"</t>
  </si>
  <si>
    <t>6200111020</t>
  </si>
  <si>
    <t>Мероприятия по ремонту автомобильных дорог</t>
  </si>
  <si>
    <t>6200111030</t>
  </si>
  <si>
    <t>Мероприятия по содержанию автомобильных дорог</t>
  </si>
  <si>
    <t>6200170140</t>
  </si>
  <si>
    <t>Ремонт автомобильных дорог общего пользования местного значения</t>
  </si>
  <si>
    <t>6200195010</t>
  </si>
  <si>
    <t>Осуществление полномочий Кировского района на мероприятия по содержанию автомобильных дорог</t>
  </si>
  <si>
    <t>62001S0140</t>
  </si>
  <si>
    <t>6300000000</t>
  </si>
  <si>
    <t>Муниципальная программа "Развитие сельского хозяйства Кировского района Ленинградской области"</t>
  </si>
  <si>
    <t>6320000000</t>
  </si>
  <si>
    <t>Подпрограмма "Развитие молочного скотоводства и увеличение производства молока в Кировском районе Ленинградской области"</t>
  </si>
  <si>
    <t>6320100000</t>
  </si>
  <si>
    <t>Основное мероприятие "Стимулирование производства товарного молока путем предоставления субсидий на возмещение части затрат сельскохозяйственным организациям и крестьянским (фермерским) хозяйствам на 1 литр произведенного молока"</t>
  </si>
  <si>
    <t>6320106270</t>
  </si>
  <si>
    <t>Субсидии на возмещение части затрат на 1 литр произведенного молока</t>
  </si>
  <si>
    <t>6330000000</t>
  </si>
  <si>
    <t>Подпрограмма "Поддержка малых форм хозяйствования агропромышленного комплекса Кировского района Ленинградской области"</t>
  </si>
  <si>
    <t>6330100000</t>
  </si>
  <si>
    <t>Основное мероприятие "Компенсация части затрат по приобретению комбикорма на содержание сельскохозяйственных животных и птицы крестьянским (фермерским) и личным подсобным хозяйствам, гражданам, ведущим сельскохозяйственную деятельность"</t>
  </si>
  <si>
    <t>6330106280</t>
  </si>
  <si>
    <t>Субсидии на возмещение части затрат по приобретению комбикорма на содержание сельскохозяйственных животных и птицы крестьянским (фермерским) и личным подсобным хозяйствам, гражданам, ведущим сельскохозяйственную деятельность</t>
  </si>
  <si>
    <t>6350000000</t>
  </si>
  <si>
    <t>Подпрограмма "Развитие отрасли растениеводства Кировского района Ленинградской области"</t>
  </si>
  <si>
    <t>6350100000</t>
  </si>
  <si>
    <t>Основное мероприятие "Оказание несвязанной поддержки сельскохозяйственным товаропроизводителям в области растениеводства"</t>
  </si>
  <si>
    <t>6350106240</t>
  </si>
  <si>
    <t>Субсидии на оказание поддержки в стабилизации и развитии отраслей растениеводства сельскохозяйственным товаропроизводителям</t>
  </si>
  <si>
    <t>6500000000</t>
  </si>
  <si>
    <t>Муниципальная программа "Управление муниципальными финансами Кировского муниципального района Ленинградской области"</t>
  </si>
  <si>
    <t>6500100000</t>
  </si>
  <si>
    <t>Основное мероприятие "Выравнивание бюджетной обеспеченности поселений за счет средств районного фонда финансовой поддержки поселений"</t>
  </si>
  <si>
    <t>6500190050</t>
  </si>
  <si>
    <t>Дотации на выравнивание бюджетной обеспеченности поселений</t>
  </si>
  <si>
    <t>6500200000</t>
  </si>
  <si>
    <t>Основное мероприятие "Выравнивание бюджетной обеспеченности поселений за счет средств областного бюджета "</t>
  </si>
  <si>
    <t>6500271010</t>
  </si>
  <si>
    <t>Дотации на выравнивание бюджетной обеспеченности поселений за счет средств областного бюджета</t>
  </si>
  <si>
    <t>6500500000</t>
  </si>
  <si>
    <t>Основное мероприятие "Управление муниципальным долгом"</t>
  </si>
  <si>
    <t>6500510010</t>
  </si>
  <si>
    <t>Процентные платежи по муниципальному долгу</t>
  </si>
  <si>
    <t>6600000000</t>
  </si>
  <si>
    <t>Муниципальная программа "Развитие и совершенствование гражданской обороны и мероприятий по обеспечению безопасности жизнедеятельности населения на территории Кировского муниципального района Ленинградской области"</t>
  </si>
  <si>
    <t>6600100000</t>
  </si>
  <si>
    <t>Основное мероприятие "Подготовка руководящего состава, специалистов и населения к действиям в чрезвычайных ситуациях мирного и военного времени"</t>
  </si>
  <si>
    <t>6600113000</t>
  </si>
  <si>
    <t>Подготовка руководящего состава, специалистов и населения к действиям в чрезвычайных ситуациях мирного и военного времени</t>
  </si>
  <si>
    <t>6600300000</t>
  </si>
  <si>
    <t>Основное мероприятие Проведение мероприятий по созданию аппаратно-программного комплекса "Безопасный город " на территории муниципального района</t>
  </si>
  <si>
    <t>6600313430</t>
  </si>
  <si>
    <t>Проведение мероприятий по созданию аппаратно-программного комплекса "Безопасный город " на территории муниципального района</t>
  </si>
  <si>
    <t>6600400000</t>
  </si>
  <si>
    <t>Основное мероприятие "Развитие местной системы оповещения"</t>
  </si>
  <si>
    <t>6600495120</t>
  </si>
  <si>
    <t>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</si>
  <si>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>6600600000</t>
  </si>
  <si>
    <t>Основное мероприятие "Организация и осуществление мероприятий"</t>
  </si>
  <si>
    <t>6600613040</t>
  </si>
  <si>
    <t>Организация и осуществление мероприятий</t>
  </si>
  <si>
    <t>6601000000</t>
  </si>
  <si>
    <t>Основное мероприятие "Обслуживание территории муниципального района при возникновении чрезвычайных ситуаций"</t>
  </si>
  <si>
    <t>6601096100</t>
  </si>
  <si>
    <t>Осуществление части полномочий поселений по организации и осуществлению мероприятий по ГО и ЧС</t>
  </si>
  <si>
    <t>Наименование программы, подпрограммы, мероприятия</t>
  </si>
  <si>
    <t>Объем финансирования на 2018 год ( руб.)</t>
  </si>
  <si>
    <t>Исполнение( руб.)</t>
  </si>
  <si>
    <t>% исполнения</t>
  </si>
  <si>
    <t>Отчет о выполнении муниципальных программ Кировского муниципального района Ленинградской области</t>
  </si>
  <si>
    <t>за 1 полугодие 2018 года</t>
  </si>
  <si>
    <t>в том числе: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</si>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</sst>
</file>

<file path=xl/styles.xml><?xml version="1.0" encoding="utf-8"?>
<styleSheet xmlns="http://schemas.openxmlformats.org/spreadsheetml/2006/main">
  <numFmts count="3">
    <numFmt numFmtId="164" formatCode="dd/mm/yyyy\ hh:mm"/>
    <numFmt numFmtId="165" formatCode="?"/>
    <numFmt numFmtId="166" formatCode="0.0%"/>
  </numFmts>
  <fonts count="8">
    <font>
      <sz val="10"/>
      <name val="Arial"/>
    </font>
    <font>
      <b/>
      <sz val="8.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/>
    <xf numFmtId="0" fontId="5" fillId="0" borderId="0" xfId="0" applyFont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left" vertical="center" wrapText="1"/>
    </xf>
    <xf numFmtId="4" fontId="6" fillId="0" borderId="3" xfId="0" applyNumberFormat="1" applyFont="1" applyBorder="1" applyAlignment="1" applyProtection="1">
      <alignment horizontal="right" vertical="center" wrapText="1"/>
    </xf>
    <xf numFmtId="10" fontId="6" fillId="0" borderId="3" xfId="0" applyNumberFormat="1" applyFont="1" applyBorder="1" applyAlignment="1" applyProtection="1">
      <alignment horizontal="right" vertical="center"/>
    </xf>
    <xf numFmtId="49" fontId="7" fillId="0" borderId="4" xfId="0" applyNumberFormat="1" applyFont="1" applyBorder="1" applyAlignment="1" applyProtection="1">
      <alignment horizontal="center" vertical="center" wrapText="1"/>
    </xf>
    <xf numFmtId="49" fontId="7" fillId="0" borderId="4" xfId="0" applyNumberFormat="1" applyFont="1" applyBorder="1" applyAlignment="1" applyProtection="1">
      <alignment horizontal="left" vertical="center" wrapText="1"/>
    </xf>
    <xf numFmtId="4" fontId="7" fillId="0" borderId="4" xfId="0" applyNumberFormat="1" applyFont="1" applyBorder="1" applyAlignment="1" applyProtection="1">
      <alignment horizontal="right" vertical="center" wrapText="1"/>
    </xf>
    <xf numFmtId="10" fontId="7" fillId="0" borderId="5" xfId="0" applyNumberFormat="1" applyFont="1" applyBorder="1" applyAlignment="1" applyProtection="1">
      <alignment horizontal="right" vertical="center"/>
    </xf>
    <xf numFmtId="10" fontId="7" fillId="0" borderId="7" xfId="0" applyNumberFormat="1" applyFont="1" applyBorder="1" applyAlignment="1" applyProtection="1">
      <alignment horizontal="right" vertical="center"/>
    </xf>
    <xf numFmtId="10" fontId="7" fillId="0" borderId="6" xfId="0" applyNumberFormat="1" applyFont="1" applyBorder="1" applyAlignment="1" applyProtection="1">
      <alignment horizontal="right" vertical="center"/>
    </xf>
    <xf numFmtId="10" fontId="7" fillId="0" borderId="8" xfId="0" applyNumberFormat="1" applyFont="1" applyBorder="1" applyAlignment="1" applyProtection="1">
      <alignment horizontal="right" vertical="center"/>
    </xf>
    <xf numFmtId="10" fontId="7" fillId="0" borderId="4" xfId="0" applyNumberFormat="1" applyFont="1" applyBorder="1" applyAlignment="1" applyProtection="1">
      <alignment horizontal="right" vertical="center"/>
    </xf>
    <xf numFmtId="10" fontId="7" fillId="0" borderId="3" xfId="0" applyNumberFormat="1" applyFont="1" applyBorder="1" applyAlignment="1" applyProtection="1">
      <alignment horizontal="right" vertical="center"/>
    </xf>
    <xf numFmtId="165" fontId="7" fillId="0" borderId="4" xfId="0" applyNumberFormat="1" applyFont="1" applyBorder="1" applyAlignment="1" applyProtection="1">
      <alignment horizontal="left" vertical="center" wrapText="1"/>
    </xf>
    <xf numFmtId="165" fontId="6" fillId="0" borderId="3" xfId="0" applyNumberFormat="1" applyFont="1" applyBorder="1" applyAlignment="1" applyProtection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166" fontId="1" fillId="0" borderId="13" xfId="0" applyNumberFormat="1" applyFont="1" applyFill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166" fontId="1" fillId="0" borderId="16" xfId="0" applyNumberFormat="1" applyFont="1" applyFill="1" applyBorder="1" applyAlignment="1">
      <alignment vertical="center"/>
    </xf>
    <xf numFmtId="166" fontId="1" fillId="0" borderId="17" xfId="0" applyNumberFormat="1" applyFont="1" applyFill="1" applyBorder="1" applyAlignment="1">
      <alignment vertical="center"/>
    </xf>
    <xf numFmtId="166" fontId="1" fillId="0" borderId="18" xfId="0" applyNumberFormat="1" applyFont="1" applyFill="1" applyBorder="1" applyAlignment="1">
      <alignment vertical="center"/>
    </xf>
    <xf numFmtId="166" fontId="1" fillId="0" borderId="19" xfId="0" applyNumberFormat="1" applyFont="1" applyFill="1" applyBorder="1" applyAlignment="1">
      <alignment vertical="center"/>
    </xf>
    <xf numFmtId="0" fontId="5" fillId="0" borderId="0" xfId="0" applyFont="1" applyFill="1"/>
    <xf numFmtId="49" fontId="6" fillId="2" borderId="2" xfId="0" applyNumberFormat="1" applyFont="1" applyFill="1" applyBorder="1" applyAlignment="1" applyProtection="1">
      <alignment horizontal="center"/>
    </xf>
    <xf numFmtId="49" fontId="6" fillId="2" borderId="3" xfId="0" applyNumberFormat="1" applyFont="1" applyFill="1" applyBorder="1" applyAlignment="1" applyProtection="1">
      <alignment horizontal="left"/>
    </xf>
    <xf numFmtId="4" fontId="6" fillId="2" borderId="3" xfId="0" applyNumberFormat="1" applyFont="1" applyFill="1" applyBorder="1" applyAlignment="1" applyProtection="1">
      <alignment horizontal="right"/>
    </xf>
    <xf numFmtId="10" fontId="6" fillId="2" borderId="3" xfId="0" applyNumberFormat="1" applyFont="1" applyFill="1" applyBorder="1" applyAlignment="1" applyProtection="1">
      <alignment horizontal="right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left" vertical="center" wrapText="1"/>
    </xf>
    <xf numFmtId="4" fontId="6" fillId="2" borderId="3" xfId="0" applyNumberFormat="1" applyFont="1" applyFill="1" applyBorder="1" applyAlignment="1" applyProtection="1">
      <alignment horizontal="right" vertical="center" wrapText="1"/>
    </xf>
    <xf numFmtId="10" fontId="6" fillId="2" borderId="3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22"/>
  <sheetViews>
    <sheetView showGridLines="0" tabSelected="1" workbookViewId="0">
      <selection activeCell="A64" sqref="A64:E64"/>
    </sheetView>
  </sheetViews>
  <sheetFormatPr defaultColWidth="8.85546875" defaultRowHeight="12.75" customHeight="1" outlineLevelRow="7"/>
  <cols>
    <col min="1" max="1" width="13" style="4" customWidth="1"/>
    <col min="2" max="2" width="60.5703125" style="4" customWidth="1"/>
    <col min="3" max="4" width="15.42578125" style="4" customWidth="1"/>
    <col min="5" max="5" width="12.7109375" style="4" customWidth="1"/>
    <col min="6" max="6" width="9.140625" style="4" customWidth="1"/>
    <col min="7" max="7" width="13.140625" style="4" customWidth="1"/>
    <col min="8" max="10" width="9.140625" style="4" customWidth="1"/>
    <col min="11" max="16384" width="8.85546875" style="4"/>
  </cols>
  <sheetData>
    <row r="1" spans="1:10">
      <c r="A1" s="47"/>
      <c r="B1" s="47"/>
      <c r="C1" s="47"/>
      <c r="D1" s="47"/>
      <c r="E1" s="47"/>
      <c r="F1" s="47"/>
      <c r="G1" s="3"/>
      <c r="H1" s="3"/>
      <c r="I1" s="3"/>
      <c r="J1" s="3"/>
    </row>
    <row r="2" spans="1:10" ht="15.75">
      <c r="A2" s="45" t="s">
        <v>573</v>
      </c>
      <c r="B2" s="45"/>
      <c r="C2" s="45"/>
      <c r="D2" s="45"/>
      <c r="E2" s="45"/>
      <c r="F2" s="3"/>
      <c r="G2" s="3"/>
      <c r="H2" s="3"/>
      <c r="I2" s="3"/>
      <c r="J2" s="3"/>
    </row>
    <row r="3" spans="1:10" ht="14.25">
      <c r="A3" s="46" t="s">
        <v>574</v>
      </c>
      <c r="B3" s="46"/>
      <c r="C3" s="46"/>
      <c r="D3" s="46"/>
      <c r="E3" s="46"/>
      <c r="F3" s="5"/>
      <c r="G3" s="6"/>
      <c r="H3" s="6"/>
      <c r="I3" s="5"/>
      <c r="J3" s="5"/>
    </row>
    <row r="4" spans="1:10">
      <c r="A4" s="7"/>
      <c r="B4" s="7"/>
      <c r="C4" s="7"/>
      <c r="D4" s="7"/>
      <c r="E4" s="7"/>
      <c r="F4" s="7"/>
      <c r="G4" s="7"/>
      <c r="H4" s="7"/>
      <c r="I4" s="3"/>
      <c r="J4" s="3"/>
    </row>
    <row r="5" spans="1:10" ht="31.5">
      <c r="A5" s="1" t="s">
        <v>0</v>
      </c>
      <c r="B5" s="1" t="s">
        <v>569</v>
      </c>
      <c r="C5" s="1" t="s">
        <v>570</v>
      </c>
      <c r="D5" s="1" t="s">
        <v>571</v>
      </c>
      <c r="E5" s="2" t="s">
        <v>572</v>
      </c>
    </row>
    <row r="6" spans="1:10" ht="21">
      <c r="A6" s="41" t="s">
        <v>2</v>
      </c>
      <c r="B6" s="42" t="s">
        <v>3</v>
      </c>
      <c r="C6" s="43">
        <v>1753575492.3399999</v>
      </c>
      <c r="D6" s="43">
        <v>941310742</v>
      </c>
      <c r="E6" s="44">
        <f t="shared" ref="E6:E89" si="0">D6/C6</f>
        <v>0.53679510583482182</v>
      </c>
    </row>
    <row r="7" spans="1:10" ht="21" outlineLevel="1">
      <c r="A7" s="41" t="s">
        <v>4</v>
      </c>
      <c r="B7" s="42" t="s">
        <v>5</v>
      </c>
      <c r="C7" s="43">
        <v>183895066.56</v>
      </c>
      <c r="D7" s="43">
        <v>97384311.219999999</v>
      </c>
      <c r="E7" s="44">
        <f t="shared" si="0"/>
        <v>0.52956456658518414</v>
      </c>
    </row>
    <row r="8" spans="1:10" outlineLevel="1">
      <c r="A8" s="23"/>
      <c r="B8" s="24" t="s">
        <v>575</v>
      </c>
      <c r="C8" s="25"/>
      <c r="D8" s="26"/>
      <c r="E8" s="27"/>
    </row>
    <row r="9" spans="1:10" outlineLevel="1">
      <c r="A9" s="28"/>
      <c r="B9" s="29" t="s">
        <v>576</v>
      </c>
      <c r="C9" s="30"/>
      <c r="D9" s="31"/>
      <c r="E9" s="32"/>
    </row>
    <row r="10" spans="1:10" outlineLevel="1">
      <c r="A10" s="28"/>
      <c r="B10" s="29" t="s">
        <v>577</v>
      </c>
      <c r="C10" s="30">
        <f>C19+C25</f>
        <v>24572000</v>
      </c>
      <c r="D10" s="30">
        <f>D19+D25</f>
        <v>5402402.6299999999</v>
      </c>
      <c r="E10" s="32">
        <f>D10/C10</f>
        <v>0.21986011028813282</v>
      </c>
    </row>
    <row r="11" spans="1:10" outlineLevel="1">
      <c r="A11" s="23"/>
      <c r="B11" s="24" t="s">
        <v>578</v>
      </c>
      <c r="C11" s="25">
        <f>C7-C10</f>
        <v>159323066.56</v>
      </c>
      <c r="D11" s="26">
        <f>D7-D10</f>
        <v>91981908.590000004</v>
      </c>
      <c r="E11" s="33">
        <f>D11/C11</f>
        <v>0.57732951402463895</v>
      </c>
    </row>
    <row r="12" spans="1:10" ht="21" outlineLevel="2">
      <c r="A12" s="8" t="s">
        <v>6</v>
      </c>
      <c r="B12" s="9" t="s">
        <v>7</v>
      </c>
      <c r="C12" s="10">
        <v>158574144.03</v>
      </c>
      <c r="D12" s="10">
        <v>91971908.590000004</v>
      </c>
      <c r="E12" s="11">
        <f t="shared" si="0"/>
        <v>0.57999309504455032</v>
      </c>
    </row>
    <row r="13" spans="1:10" outlineLevel="7">
      <c r="A13" s="12" t="s">
        <v>8</v>
      </c>
      <c r="B13" s="13" t="s">
        <v>9</v>
      </c>
      <c r="C13" s="14">
        <v>5824026</v>
      </c>
      <c r="D13" s="14">
        <v>2233419.59</v>
      </c>
      <c r="E13" s="15">
        <f t="shared" si="0"/>
        <v>0.38348379454349962</v>
      </c>
    </row>
    <row r="14" spans="1:10" outlineLevel="7">
      <c r="A14" s="12" t="s">
        <v>10</v>
      </c>
      <c r="B14" s="13" t="s">
        <v>11</v>
      </c>
      <c r="C14" s="14">
        <v>149352717.63</v>
      </c>
      <c r="D14" s="14">
        <v>88234811</v>
      </c>
      <c r="E14" s="16">
        <f t="shared" si="0"/>
        <v>0.59078142266275413</v>
      </c>
    </row>
    <row r="15" spans="1:10" ht="33.75" outlineLevel="7">
      <c r="A15" s="12" t="s">
        <v>12</v>
      </c>
      <c r="B15" s="13" t="s">
        <v>13</v>
      </c>
      <c r="C15" s="14">
        <v>3397400.4</v>
      </c>
      <c r="D15" s="14">
        <v>1503678</v>
      </c>
      <c r="E15" s="17">
        <f t="shared" si="0"/>
        <v>0.44259663947764299</v>
      </c>
    </row>
    <row r="16" spans="1:10" ht="21" outlineLevel="2">
      <c r="A16" s="8" t="s">
        <v>14</v>
      </c>
      <c r="B16" s="9" t="s">
        <v>15</v>
      </c>
      <c r="C16" s="10">
        <v>719922.53</v>
      </c>
      <c r="D16" s="10">
        <v>10000</v>
      </c>
      <c r="E16" s="11">
        <f t="shared" si="0"/>
        <v>1.3890383455564309E-2</v>
      </c>
    </row>
    <row r="17" spans="1:5" outlineLevel="7">
      <c r="A17" s="12" t="s">
        <v>16</v>
      </c>
      <c r="B17" s="13" t="s">
        <v>17</v>
      </c>
      <c r="C17" s="14">
        <v>300000</v>
      </c>
      <c r="D17" s="14">
        <v>0</v>
      </c>
      <c r="E17" s="18">
        <f t="shared" si="0"/>
        <v>0</v>
      </c>
    </row>
    <row r="18" spans="1:5" ht="22.5" outlineLevel="7">
      <c r="A18" s="12" t="s">
        <v>18</v>
      </c>
      <c r="B18" s="13" t="s">
        <v>19</v>
      </c>
      <c r="C18" s="14">
        <v>190000</v>
      </c>
      <c r="D18" s="14">
        <v>0</v>
      </c>
      <c r="E18" s="19">
        <f t="shared" si="0"/>
        <v>0</v>
      </c>
    </row>
    <row r="19" spans="1:5" ht="33.75" outlineLevel="7">
      <c r="A19" s="12" t="s">
        <v>20</v>
      </c>
      <c r="B19" s="13" t="s">
        <v>21</v>
      </c>
      <c r="C19" s="14">
        <v>90000</v>
      </c>
      <c r="D19" s="14">
        <v>0</v>
      </c>
      <c r="E19" s="19">
        <f t="shared" si="0"/>
        <v>0</v>
      </c>
    </row>
    <row r="20" spans="1:5" ht="22.5" outlineLevel="7">
      <c r="A20" s="12" t="s">
        <v>22</v>
      </c>
      <c r="B20" s="13" t="s">
        <v>23</v>
      </c>
      <c r="C20" s="14">
        <v>129922.53</v>
      </c>
      <c r="D20" s="14">
        <v>0</v>
      </c>
      <c r="E20" s="19">
        <f t="shared" si="0"/>
        <v>0</v>
      </c>
    </row>
    <row r="21" spans="1:5" ht="33.75" outlineLevel="7">
      <c r="A21" s="12" t="s">
        <v>24</v>
      </c>
      <c r="B21" s="13" t="s">
        <v>21</v>
      </c>
      <c r="C21" s="14">
        <v>10000</v>
      </c>
      <c r="D21" s="14">
        <v>10000</v>
      </c>
      <c r="E21" s="17">
        <f t="shared" si="0"/>
        <v>1</v>
      </c>
    </row>
    <row r="22" spans="1:5" outlineLevel="2">
      <c r="A22" s="8" t="s">
        <v>25</v>
      </c>
      <c r="B22" s="9" t="s">
        <v>26</v>
      </c>
      <c r="C22" s="10">
        <v>119000</v>
      </c>
      <c r="D22" s="10">
        <v>0</v>
      </c>
      <c r="E22" s="11">
        <f t="shared" si="0"/>
        <v>0</v>
      </c>
    </row>
    <row r="23" spans="1:5" outlineLevel="7">
      <c r="A23" s="12" t="s">
        <v>27</v>
      </c>
      <c r="B23" s="13" t="s">
        <v>28</v>
      </c>
      <c r="C23" s="14">
        <v>119000</v>
      </c>
      <c r="D23" s="14">
        <v>0</v>
      </c>
      <c r="E23" s="20">
        <f t="shared" si="0"/>
        <v>0</v>
      </c>
    </row>
    <row r="24" spans="1:5" ht="21" outlineLevel="2">
      <c r="A24" s="8" t="s">
        <v>29</v>
      </c>
      <c r="B24" s="9" t="s">
        <v>30</v>
      </c>
      <c r="C24" s="10">
        <v>24482000</v>
      </c>
      <c r="D24" s="10">
        <v>5402402.6299999999</v>
      </c>
      <c r="E24" s="11">
        <f t="shared" si="0"/>
        <v>0.22066835348419248</v>
      </c>
    </row>
    <row r="25" spans="1:5" ht="33.75" outlineLevel="7">
      <c r="A25" s="12" t="s">
        <v>31</v>
      </c>
      <c r="B25" s="13" t="s">
        <v>32</v>
      </c>
      <c r="C25" s="14">
        <v>24482000</v>
      </c>
      <c r="D25" s="14">
        <v>5402402.6299999999</v>
      </c>
      <c r="E25" s="20">
        <f t="shared" si="0"/>
        <v>0.22066835348419248</v>
      </c>
    </row>
    <row r="26" spans="1:5" ht="31.5" outlineLevel="1">
      <c r="A26" s="41" t="s">
        <v>33</v>
      </c>
      <c r="B26" s="42" t="s">
        <v>34</v>
      </c>
      <c r="C26" s="43">
        <v>136944729.55000001</v>
      </c>
      <c r="D26" s="43">
        <v>69189097.489999995</v>
      </c>
      <c r="E26" s="44">
        <f t="shared" si="0"/>
        <v>0.50523373712413155</v>
      </c>
    </row>
    <row r="27" spans="1:5" outlineLevel="1">
      <c r="A27" s="23"/>
      <c r="B27" s="24" t="s">
        <v>575</v>
      </c>
      <c r="C27" s="25"/>
      <c r="D27" s="25"/>
      <c r="E27" s="27"/>
    </row>
    <row r="28" spans="1:5" outlineLevel="1">
      <c r="A28" s="28"/>
      <c r="B28" s="29" t="s">
        <v>576</v>
      </c>
      <c r="C28" s="30"/>
      <c r="D28" s="30"/>
      <c r="E28" s="32"/>
    </row>
    <row r="29" spans="1:5" outlineLevel="1">
      <c r="A29" s="28"/>
      <c r="B29" s="29" t="s">
        <v>577</v>
      </c>
      <c r="C29" s="30">
        <f>C37+C45+C38</f>
        <v>7962000</v>
      </c>
      <c r="D29" s="30">
        <f>D37+D45+D38</f>
        <v>355310</v>
      </c>
      <c r="E29" s="34">
        <f>D29/C29</f>
        <v>4.4625722180356694E-2</v>
      </c>
    </row>
    <row r="30" spans="1:5" outlineLevel="1">
      <c r="A30" s="23"/>
      <c r="B30" s="24" t="s">
        <v>578</v>
      </c>
      <c r="C30" s="25">
        <f>C26-C29</f>
        <v>128982729.55000001</v>
      </c>
      <c r="D30" s="25">
        <f>D26-D29</f>
        <v>68833787.489999995</v>
      </c>
      <c r="E30" s="34">
        <f>D30/C30</f>
        <v>0.53366669886852292</v>
      </c>
    </row>
    <row r="31" spans="1:5" ht="21" outlineLevel="2">
      <c r="A31" s="8" t="s">
        <v>35</v>
      </c>
      <c r="B31" s="9" t="s">
        <v>36</v>
      </c>
      <c r="C31" s="10">
        <v>126714729.55</v>
      </c>
      <c r="D31" s="10">
        <v>68800787.489999995</v>
      </c>
      <c r="E31" s="11">
        <f t="shared" si="0"/>
        <v>0.54295808967379833</v>
      </c>
    </row>
    <row r="32" spans="1:5" outlineLevel="7">
      <c r="A32" s="12" t="s">
        <v>37</v>
      </c>
      <c r="B32" s="13" t="s">
        <v>9</v>
      </c>
      <c r="C32" s="14">
        <v>63494044.689999998</v>
      </c>
      <c r="D32" s="14">
        <v>28809180</v>
      </c>
      <c r="E32" s="18">
        <f t="shared" si="0"/>
        <v>0.45373042685587966</v>
      </c>
    </row>
    <row r="33" spans="1:5" outlineLevel="7">
      <c r="A33" s="12" t="s">
        <v>38</v>
      </c>
      <c r="B33" s="13" t="s">
        <v>11</v>
      </c>
      <c r="C33" s="14">
        <v>53652085</v>
      </c>
      <c r="D33" s="14">
        <v>34384545</v>
      </c>
      <c r="E33" s="19">
        <f t="shared" si="0"/>
        <v>0.64087993970784174</v>
      </c>
    </row>
    <row r="34" spans="1:5" outlineLevel="7">
      <c r="A34" s="12" t="s">
        <v>39</v>
      </c>
      <c r="B34" s="13" t="s">
        <v>40</v>
      </c>
      <c r="C34" s="14">
        <v>9568599.8599999994</v>
      </c>
      <c r="D34" s="14">
        <v>5607062.4900000002</v>
      </c>
      <c r="E34" s="17">
        <f t="shared" si="0"/>
        <v>0.58598567941370694</v>
      </c>
    </row>
    <row r="35" spans="1:5" outlineLevel="2">
      <c r="A35" s="8" t="s">
        <v>41</v>
      </c>
      <c r="B35" s="9" t="s">
        <v>42</v>
      </c>
      <c r="C35" s="10">
        <v>9360000</v>
      </c>
      <c r="D35" s="10">
        <v>148310</v>
      </c>
      <c r="E35" s="11">
        <f t="shared" si="0"/>
        <v>1.5845085470085469E-2</v>
      </c>
    </row>
    <row r="36" spans="1:5" ht="22.5" outlineLevel="7">
      <c r="A36" s="12" t="s">
        <v>43</v>
      </c>
      <c r="B36" s="13" t="s">
        <v>44</v>
      </c>
      <c r="C36" s="14">
        <v>260000</v>
      </c>
      <c r="D36" s="14">
        <v>0</v>
      </c>
      <c r="E36" s="18">
        <f t="shared" si="0"/>
        <v>0</v>
      </c>
    </row>
    <row r="37" spans="1:5" ht="56.25" outlineLevel="7">
      <c r="A37" s="12" t="s">
        <v>45</v>
      </c>
      <c r="B37" s="21" t="s">
        <v>46</v>
      </c>
      <c r="C37" s="14">
        <v>360000</v>
      </c>
      <c r="D37" s="14">
        <v>148310</v>
      </c>
      <c r="E37" s="19">
        <f t="shared" si="0"/>
        <v>0.41197222222222224</v>
      </c>
    </row>
    <row r="38" spans="1:5" ht="22.5" outlineLevel="7">
      <c r="A38" s="12" t="s">
        <v>47</v>
      </c>
      <c r="B38" s="13" t="s">
        <v>48</v>
      </c>
      <c r="C38" s="14">
        <v>7395000</v>
      </c>
      <c r="D38" s="14">
        <v>0</v>
      </c>
      <c r="E38" s="19">
        <f t="shared" si="0"/>
        <v>0</v>
      </c>
    </row>
    <row r="39" spans="1:5" ht="56.25" outlineLevel="7">
      <c r="A39" s="12" t="s">
        <v>49</v>
      </c>
      <c r="B39" s="21" t="s">
        <v>46</v>
      </c>
      <c r="C39" s="14">
        <v>40000</v>
      </c>
      <c r="D39" s="14">
        <v>0</v>
      </c>
      <c r="E39" s="19">
        <f t="shared" si="0"/>
        <v>0</v>
      </c>
    </row>
    <row r="40" spans="1:5" ht="22.5" outlineLevel="7">
      <c r="A40" s="12" t="s">
        <v>50</v>
      </c>
      <c r="B40" s="13" t="s">
        <v>48</v>
      </c>
      <c r="C40" s="14">
        <v>1305000</v>
      </c>
      <c r="D40" s="14">
        <v>0</v>
      </c>
      <c r="E40" s="17">
        <f t="shared" si="0"/>
        <v>0</v>
      </c>
    </row>
    <row r="41" spans="1:5" outlineLevel="2">
      <c r="A41" s="8" t="s">
        <v>51</v>
      </c>
      <c r="B41" s="9" t="s">
        <v>52</v>
      </c>
      <c r="C41" s="10">
        <v>870000</v>
      </c>
      <c r="D41" s="10">
        <v>240000</v>
      </c>
      <c r="E41" s="11">
        <f t="shared" si="0"/>
        <v>0.27586206896551724</v>
      </c>
    </row>
    <row r="42" spans="1:5" ht="22.5" outlineLevel="7">
      <c r="A42" s="12" t="s">
        <v>53</v>
      </c>
      <c r="B42" s="13" t="s">
        <v>54</v>
      </c>
      <c r="C42" s="14">
        <v>200000</v>
      </c>
      <c r="D42" s="14">
        <v>0</v>
      </c>
      <c r="E42" s="18">
        <f t="shared" si="0"/>
        <v>0</v>
      </c>
    </row>
    <row r="43" spans="1:5" outlineLevel="7">
      <c r="A43" s="12" t="s">
        <v>55</v>
      </c>
      <c r="B43" s="13" t="s">
        <v>56</v>
      </c>
      <c r="C43" s="14">
        <v>60000</v>
      </c>
      <c r="D43" s="14">
        <v>0</v>
      </c>
      <c r="E43" s="19">
        <f t="shared" si="0"/>
        <v>0</v>
      </c>
    </row>
    <row r="44" spans="1:5" outlineLevel="7">
      <c r="A44" s="12" t="s">
        <v>57</v>
      </c>
      <c r="B44" s="13" t="s">
        <v>58</v>
      </c>
      <c r="C44" s="14">
        <v>380000</v>
      </c>
      <c r="D44" s="14">
        <v>10000</v>
      </c>
      <c r="E44" s="19">
        <f t="shared" si="0"/>
        <v>2.6315789473684209E-2</v>
      </c>
    </row>
    <row r="45" spans="1:5" ht="33.75" outlineLevel="7">
      <c r="A45" s="12" t="s">
        <v>59</v>
      </c>
      <c r="B45" s="13" t="s">
        <v>60</v>
      </c>
      <c r="C45" s="14">
        <v>207000</v>
      </c>
      <c r="D45" s="14">
        <v>207000</v>
      </c>
      <c r="E45" s="19">
        <f t="shared" si="0"/>
        <v>1</v>
      </c>
    </row>
    <row r="46" spans="1:5" ht="33.75" outlineLevel="7">
      <c r="A46" s="12" t="s">
        <v>61</v>
      </c>
      <c r="B46" s="13" t="s">
        <v>60</v>
      </c>
      <c r="C46" s="14">
        <v>23000</v>
      </c>
      <c r="D46" s="14">
        <v>23000</v>
      </c>
      <c r="E46" s="17">
        <f t="shared" si="0"/>
        <v>1</v>
      </c>
    </row>
    <row r="47" spans="1:5" ht="21" outlineLevel="1">
      <c r="A47" s="41" t="s">
        <v>62</v>
      </c>
      <c r="B47" s="42" t="s">
        <v>63</v>
      </c>
      <c r="C47" s="43">
        <v>134991336.97999999</v>
      </c>
      <c r="D47" s="43">
        <v>79660664.480000004</v>
      </c>
      <c r="E47" s="44">
        <f t="shared" si="0"/>
        <v>0.59011686425331389</v>
      </c>
    </row>
    <row r="48" spans="1:5" outlineLevel="1">
      <c r="A48" s="23"/>
      <c r="B48" s="24" t="s">
        <v>575</v>
      </c>
      <c r="C48" s="25"/>
      <c r="D48" s="25"/>
      <c r="E48" s="27"/>
    </row>
    <row r="49" spans="1:5" outlineLevel="1">
      <c r="A49" s="28"/>
      <c r="B49" s="29" t="s">
        <v>576</v>
      </c>
      <c r="C49" s="30"/>
      <c r="D49" s="30"/>
      <c r="E49" s="32"/>
    </row>
    <row r="50" spans="1:5" outlineLevel="1">
      <c r="A50" s="28"/>
      <c r="B50" s="29" t="s">
        <v>577</v>
      </c>
      <c r="C50" s="30">
        <f>C57+C62</f>
        <v>740000</v>
      </c>
      <c r="D50" s="30">
        <f>D57+D62</f>
        <v>399000</v>
      </c>
      <c r="E50" s="32"/>
    </row>
    <row r="51" spans="1:5" outlineLevel="1">
      <c r="A51" s="23"/>
      <c r="B51" s="24" t="s">
        <v>578</v>
      </c>
      <c r="C51" s="25">
        <f>C47-C50</f>
        <v>134251336.97999999</v>
      </c>
      <c r="D51" s="25">
        <f>D47-D50</f>
        <v>79261664.480000004</v>
      </c>
      <c r="E51" s="34">
        <f>D51/C51</f>
        <v>0.59039758011354448</v>
      </c>
    </row>
    <row r="52" spans="1:5" ht="21" outlineLevel="2">
      <c r="A52" s="8" t="s">
        <v>64</v>
      </c>
      <c r="B52" s="9" t="s">
        <v>65</v>
      </c>
      <c r="C52" s="10">
        <v>133354336.98</v>
      </c>
      <c r="D52" s="10">
        <v>79015872.780000001</v>
      </c>
      <c r="E52" s="11">
        <f t="shared" si="0"/>
        <v>0.59252570684559369</v>
      </c>
    </row>
    <row r="53" spans="1:5" outlineLevel="7">
      <c r="A53" s="12" t="s">
        <v>66</v>
      </c>
      <c r="B53" s="13" t="s">
        <v>9</v>
      </c>
      <c r="C53" s="14">
        <v>5890693.9800000004</v>
      </c>
      <c r="D53" s="14">
        <v>2905280.78</v>
      </c>
      <c r="E53" s="15">
        <f t="shared" si="0"/>
        <v>0.49319838882548767</v>
      </c>
    </row>
    <row r="54" spans="1:5" outlineLevel="7">
      <c r="A54" s="12" t="s">
        <v>67</v>
      </c>
      <c r="B54" s="13" t="s">
        <v>11</v>
      </c>
      <c r="C54" s="14">
        <v>127463643</v>
      </c>
      <c r="D54" s="14">
        <v>76110592</v>
      </c>
      <c r="E54" s="17">
        <f t="shared" si="0"/>
        <v>0.59711608901685009</v>
      </c>
    </row>
    <row r="55" spans="1:5" ht="21" outlineLevel="2">
      <c r="A55" s="8" t="s">
        <v>68</v>
      </c>
      <c r="B55" s="9" t="s">
        <v>69</v>
      </c>
      <c r="C55" s="10">
        <v>912000</v>
      </c>
      <c r="D55" s="10">
        <v>468323.7</v>
      </c>
      <c r="E55" s="11">
        <f t="shared" si="0"/>
        <v>0.51351282894736838</v>
      </c>
    </row>
    <row r="56" spans="1:5" outlineLevel="7">
      <c r="A56" s="12" t="s">
        <v>70</v>
      </c>
      <c r="B56" s="13" t="s">
        <v>71</v>
      </c>
      <c r="C56" s="14">
        <v>312000</v>
      </c>
      <c r="D56" s="14">
        <v>69323.7</v>
      </c>
      <c r="E56" s="18">
        <f t="shared" si="0"/>
        <v>0.22219134615384614</v>
      </c>
    </row>
    <row r="57" spans="1:5" ht="33.75" outlineLevel="7">
      <c r="A57" s="12" t="s">
        <v>72</v>
      </c>
      <c r="B57" s="13" t="s">
        <v>73</v>
      </c>
      <c r="C57" s="14">
        <v>540000</v>
      </c>
      <c r="D57" s="14">
        <v>399000</v>
      </c>
      <c r="E57" s="19">
        <f t="shared" si="0"/>
        <v>0.73888888888888893</v>
      </c>
    </row>
    <row r="58" spans="1:5" ht="33.75" outlineLevel="7">
      <c r="A58" s="12" t="s">
        <v>74</v>
      </c>
      <c r="B58" s="13" t="s">
        <v>73</v>
      </c>
      <c r="C58" s="14">
        <v>60000</v>
      </c>
      <c r="D58" s="14">
        <v>0</v>
      </c>
      <c r="E58" s="17">
        <f t="shared" si="0"/>
        <v>0</v>
      </c>
    </row>
    <row r="59" spans="1:5" outlineLevel="2">
      <c r="A59" s="8" t="s">
        <v>75</v>
      </c>
      <c r="B59" s="9" t="s">
        <v>76</v>
      </c>
      <c r="C59" s="10">
        <v>500000</v>
      </c>
      <c r="D59" s="10">
        <v>176468</v>
      </c>
      <c r="E59" s="11">
        <f t="shared" si="0"/>
        <v>0.35293600000000003</v>
      </c>
    </row>
    <row r="60" spans="1:5" outlineLevel="7">
      <c r="A60" s="12" t="s">
        <v>77</v>
      </c>
      <c r="B60" s="13" t="s">
        <v>78</v>
      </c>
      <c r="C60" s="14">
        <v>500000</v>
      </c>
      <c r="D60" s="14">
        <v>176468</v>
      </c>
      <c r="E60" s="20">
        <f t="shared" si="0"/>
        <v>0.35293600000000003</v>
      </c>
    </row>
    <row r="61" spans="1:5" outlineLevel="2">
      <c r="A61" s="8" t="s">
        <v>79</v>
      </c>
      <c r="B61" s="9" t="s">
        <v>80</v>
      </c>
      <c r="C61" s="10">
        <v>225000</v>
      </c>
      <c r="D61" s="10">
        <v>0</v>
      </c>
      <c r="E61" s="11">
        <f t="shared" si="0"/>
        <v>0</v>
      </c>
    </row>
    <row r="62" spans="1:5" outlineLevel="7">
      <c r="A62" s="12" t="s">
        <v>81</v>
      </c>
      <c r="B62" s="13" t="s">
        <v>82</v>
      </c>
      <c r="C62" s="14">
        <v>200000</v>
      </c>
      <c r="D62" s="14">
        <v>0</v>
      </c>
      <c r="E62" s="15">
        <f t="shared" si="0"/>
        <v>0</v>
      </c>
    </row>
    <row r="63" spans="1:5" outlineLevel="7">
      <c r="A63" s="12" t="s">
        <v>83</v>
      </c>
      <c r="B63" s="13" t="s">
        <v>82</v>
      </c>
      <c r="C63" s="14">
        <v>25000</v>
      </c>
      <c r="D63" s="14">
        <v>0</v>
      </c>
      <c r="E63" s="17">
        <f t="shared" si="0"/>
        <v>0</v>
      </c>
    </row>
    <row r="64" spans="1:5" ht="21" outlineLevel="1">
      <c r="A64" s="41" t="s">
        <v>84</v>
      </c>
      <c r="B64" s="42" t="s">
        <v>85</v>
      </c>
      <c r="C64" s="43">
        <v>1193153800</v>
      </c>
      <c r="D64" s="43">
        <v>659188718.47000003</v>
      </c>
      <c r="E64" s="44">
        <f t="shared" si="0"/>
        <v>0.55247589914225648</v>
      </c>
    </row>
    <row r="65" spans="1:5" outlineLevel="1">
      <c r="A65" s="23"/>
      <c r="B65" s="24" t="s">
        <v>575</v>
      </c>
      <c r="C65" s="25"/>
      <c r="D65" s="25"/>
      <c r="E65" s="27"/>
    </row>
    <row r="66" spans="1:5" outlineLevel="1">
      <c r="A66" s="28"/>
      <c r="B66" s="29" t="s">
        <v>576</v>
      </c>
      <c r="C66" s="30"/>
      <c r="D66" s="30"/>
      <c r="E66" s="32"/>
    </row>
    <row r="67" spans="1:5" outlineLevel="1">
      <c r="A67" s="28"/>
      <c r="B67" s="29" t="s">
        <v>577</v>
      </c>
      <c r="C67" s="30">
        <f>C70+C71+C77</f>
        <v>1186939000</v>
      </c>
      <c r="D67" s="30">
        <f>D70+D71+D77</f>
        <v>657340119.90999997</v>
      </c>
      <c r="E67" s="32">
        <f>D67/C67</f>
        <v>0.55381120673429718</v>
      </c>
    </row>
    <row r="68" spans="1:5" outlineLevel="1">
      <c r="A68" s="23"/>
      <c r="B68" s="24" t="s">
        <v>578</v>
      </c>
      <c r="C68" s="25">
        <f>C64-C67</f>
        <v>6214800</v>
      </c>
      <c r="D68" s="25">
        <f>D64-D67</f>
        <v>1848598.560000062</v>
      </c>
      <c r="E68" s="34">
        <f>D68/C68</f>
        <v>0.29745101370922022</v>
      </c>
    </row>
    <row r="69" spans="1:5" ht="21" outlineLevel="2">
      <c r="A69" s="8" t="s">
        <v>86</v>
      </c>
      <c r="B69" s="9" t="s">
        <v>87</v>
      </c>
      <c r="C69" s="10">
        <v>1186642000</v>
      </c>
      <c r="D69" s="10">
        <v>657221319.90999997</v>
      </c>
      <c r="E69" s="11">
        <f t="shared" si="0"/>
        <v>0.55384970354159047</v>
      </c>
    </row>
    <row r="70" spans="1:5" ht="67.5" outlineLevel="7">
      <c r="A70" s="12" t="s">
        <v>88</v>
      </c>
      <c r="B70" s="21" t="s">
        <v>89</v>
      </c>
      <c r="C70" s="14">
        <v>644185700</v>
      </c>
      <c r="D70" s="14">
        <v>353166716.01999998</v>
      </c>
      <c r="E70" s="15">
        <f t="shared" si="0"/>
        <v>0.54823743529233881</v>
      </c>
    </row>
    <row r="71" spans="1:5" ht="78.75" outlineLevel="7">
      <c r="A71" s="12" t="s">
        <v>90</v>
      </c>
      <c r="B71" s="21" t="s">
        <v>91</v>
      </c>
      <c r="C71" s="14">
        <v>542456300</v>
      </c>
      <c r="D71" s="14">
        <v>304054603.88999999</v>
      </c>
      <c r="E71" s="17">
        <f t="shared" si="0"/>
        <v>0.56051446704554819</v>
      </c>
    </row>
    <row r="72" spans="1:5" outlineLevel="2">
      <c r="A72" s="8" t="s">
        <v>92</v>
      </c>
      <c r="B72" s="9" t="s">
        <v>93</v>
      </c>
      <c r="C72" s="10">
        <v>6391800</v>
      </c>
      <c r="D72" s="10">
        <v>1940462.76</v>
      </c>
      <c r="E72" s="11">
        <f t="shared" si="0"/>
        <v>0.3035862761663381</v>
      </c>
    </row>
    <row r="73" spans="1:5" ht="22.5" outlineLevel="7">
      <c r="A73" s="12" t="s">
        <v>94</v>
      </c>
      <c r="B73" s="13" t="s">
        <v>95</v>
      </c>
      <c r="C73" s="14">
        <v>580000</v>
      </c>
      <c r="D73" s="14">
        <v>112912.76</v>
      </c>
      <c r="E73" s="18">
        <f t="shared" si="0"/>
        <v>0.19467717241379309</v>
      </c>
    </row>
    <row r="74" spans="1:5" outlineLevel="7">
      <c r="A74" s="12" t="s">
        <v>96</v>
      </c>
      <c r="B74" s="13" t="s">
        <v>97</v>
      </c>
      <c r="C74" s="14">
        <v>8000</v>
      </c>
      <c r="D74" s="14">
        <v>0</v>
      </c>
      <c r="E74" s="19">
        <f t="shared" si="0"/>
        <v>0</v>
      </c>
    </row>
    <row r="75" spans="1:5" outlineLevel="7">
      <c r="A75" s="12" t="s">
        <v>98</v>
      </c>
      <c r="B75" s="13" t="s">
        <v>99</v>
      </c>
      <c r="C75" s="14">
        <v>400000</v>
      </c>
      <c r="D75" s="14">
        <v>135050</v>
      </c>
      <c r="E75" s="19">
        <f t="shared" si="0"/>
        <v>0.33762500000000001</v>
      </c>
    </row>
    <row r="76" spans="1:5" ht="22.5" outlineLevel="7">
      <c r="A76" s="12" t="s">
        <v>100</v>
      </c>
      <c r="B76" s="13" t="s">
        <v>101</v>
      </c>
      <c r="C76" s="14">
        <v>5054000</v>
      </c>
      <c r="D76" s="14">
        <v>1560500</v>
      </c>
      <c r="E76" s="19">
        <f t="shared" si="0"/>
        <v>0.3087653343886031</v>
      </c>
    </row>
    <row r="77" spans="1:5" ht="22.5" outlineLevel="7">
      <c r="A77" s="12" t="s">
        <v>102</v>
      </c>
      <c r="B77" s="13" t="s">
        <v>95</v>
      </c>
      <c r="C77" s="14">
        <v>297000</v>
      </c>
      <c r="D77" s="14">
        <v>118800</v>
      </c>
      <c r="E77" s="19">
        <f t="shared" si="0"/>
        <v>0.4</v>
      </c>
    </row>
    <row r="78" spans="1:5" ht="22.5" outlineLevel="7">
      <c r="A78" s="12" t="s">
        <v>103</v>
      </c>
      <c r="B78" s="13" t="s">
        <v>95</v>
      </c>
      <c r="C78" s="14">
        <v>52800</v>
      </c>
      <c r="D78" s="14">
        <v>13200</v>
      </c>
      <c r="E78" s="17">
        <f t="shared" si="0"/>
        <v>0.25</v>
      </c>
    </row>
    <row r="79" spans="1:5" outlineLevel="2">
      <c r="A79" s="8" t="s">
        <v>104</v>
      </c>
      <c r="B79" s="9" t="s">
        <v>105</v>
      </c>
      <c r="C79" s="10">
        <v>120000</v>
      </c>
      <c r="D79" s="10">
        <v>26935.8</v>
      </c>
      <c r="E79" s="11">
        <f t="shared" si="0"/>
        <v>0.224465</v>
      </c>
    </row>
    <row r="80" spans="1:5" outlineLevel="7">
      <c r="A80" s="12" t="s">
        <v>106</v>
      </c>
      <c r="B80" s="13" t="s">
        <v>107</v>
      </c>
      <c r="C80" s="14">
        <v>120000</v>
      </c>
      <c r="D80" s="14">
        <v>26935.8</v>
      </c>
      <c r="E80" s="20">
        <f t="shared" si="0"/>
        <v>0.224465</v>
      </c>
    </row>
    <row r="81" spans="1:5" ht="21" outlineLevel="1">
      <c r="A81" s="41" t="s">
        <v>108</v>
      </c>
      <c r="B81" s="42" t="s">
        <v>109</v>
      </c>
      <c r="C81" s="43">
        <v>1875100</v>
      </c>
      <c r="D81" s="43">
        <v>314616.8</v>
      </c>
      <c r="E81" s="44">
        <f t="shared" si="0"/>
        <v>0.16778667804383765</v>
      </c>
    </row>
    <row r="82" spans="1:5" outlineLevel="1">
      <c r="A82" s="23"/>
      <c r="B82" s="24" t="s">
        <v>575</v>
      </c>
      <c r="C82" s="25"/>
      <c r="D82" s="25"/>
      <c r="E82" s="27"/>
    </row>
    <row r="83" spans="1:5" outlineLevel="1">
      <c r="A83" s="28"/>
      <c r="B83" s="29" t="s">
        <v>576</v>
      </c>
      <c r="C83" s="30"/>
      <c r="D83" s="30"/>
      <c r="E83" s="32"/>
    </row>
    <row r="84" spans="1:5" outlineLevel="1">
      <c r="A84" s="28"/>
      <c r="B84" s="29" t="s">
        <v>577</v>
      </c>
      <c r="C84" s="30">
        <f>C90+C92+C91</f>
        <v>414000</v>
      </c>
      <c r="D84" s="30">
        <f>D90+D92+D91</f>
        <v>58900</v>
      </c>
      <c r="E84" s="32">
        <f>E83</f>
        <v>0</v>
      </c>
    </row>
    <row r="85" spans="1:5" outlineLevel="1">
      <c r="A85" s="23"/>
      <c r="B85" s="24" t="s">
        <v>578</v>
      </c>
      <c r="C85" s="25">
        <f>C81-C84</f>
        <v>1461100</v>
      </c>
      <c r="D85" s="25">
        <f>D81-D84</f>
        <v>255716.8</v>
      </c>
      <c r="E85" s="34">
        <f>E84</f>
        <v>0</v>
      </c>
    </row>
    <row r="86" spans="1:5" ht="21" outlineLevel="2">
      <c r="A86" s="8" t="s">
        <v>110</v>
      </c>
      <c r="B86" s="9" t="s">
        <v>111</v>
      </c>
      <c r="C86" s="10">
        <v>1875100</v>
      </c>
      <c r="D86" s="10">
        <v>314616.8</v>
      </c>
      <c r="E86" s="11">
        <f t="shared" si="0"/>
        <v>0.16778667804383765</v>
      </c>
    </row>
    <row r="87" spans="1:5" ht="22.5" outlineLevel="7">
      <c r="A87" s="12" t="s">
        <v>112</v>
      </c>
      <c r="B87" s="13" t="s">
        <v>113</v>
      </c>
      <c r="C87" s="14">
        <v>315700</v>
      </c>
      <c r="D87" s="14">
        <v>25966.799999999999</v>
      </c>
      <c r="E87" s="18">
        <f t="shared" si="0"/>
        <v>8.2251504592968011E-2</v>
      </c>
    </row>
    <row r="88" spans="1:5" ht="22.5" outlineLevel="7">
      <c r="A88" s="12" t="s">
        <v>114</v>
      </c>
      <c r="B88" s="13" t="s">
        <v>115</v>
      </c>
      <c r="C88" s="14">
        <v>735600</v>
      </c>
      <c r="D88" s="14">
        <v>200000</v>
      </c>
      <c r="E88" s="19">
        <f t="shared" si="0"/>
        <v>0.27188689505165853</v>
      </c>
    </row>
    <row r="89" spans="1:5" outlineLevel="7">
      <c r="A89" s="12" t="s">
        <v>116</v>
      </c>
      <c r="B89" s="13" t="s">
        <v>117</v>
      </c>
      <c r="C89" s="14">
        <v>363800</v>
      </c>
      <c r="D89" s="14">
        <v>23200</v>
      </c>
      <c r="E89" s="19">
        <f t="shared" si="0"/>
        <v>6.3771302913688835E-2</v>
      </c>
    </row>
    <row r="90" spans="1:5" ht="33.75" outlineLevel="7">
      <c r="A90" s="12" t="s">
        <v>118</v>
      </c>
      <c r="B90" s="13" t="s">
        <v>119</v>
      </c>
      <c r="C90" s="14">
        <v>259200</v>
      </c>
      <c r="D90" s="14">
        <v>58900</v>
      </c>
      <c r="E90" s="19">
        <f t="shared" ref="E90:E181" si="1">D90/C90</f>
        <v>0.22723765432098766</v>
      </c>
    </row>
    <row r="91" spans="1:5" ht="33.75" outlineLevel="7">
      <c r="A91" s="12" t="s">
        <v>120</v>
      </c>
      <c r="B91" s="13" t="s">
        <v>121</v>
      </c>
      <c r="C91" s="14">
        <v>90000</v>
      </c>
      <c r="D91" s="14">
        <v>0</v>
      </c>
      <c r="E91" s="19">
        <f t="shared" si="1"/>
        <v>0</v>
      </c>
    </row>
    <row r="92" spans="1:5" ht="33.75" outlineLevel="7">
      <c r="A92" s="12" t="s">
        <v>122</v>
      </c>
      <c r="B92" s="13" t="s">
        <v>123</v>
      </c>
      <c r="C92" s="14">
        <v>64800</v>
      </c>
      <c r="D92" s="14">
        <v>0</v>
      </c>
      <c r="E92" s="19">
        <f t="shared" si="1"/>
        <v>0</v>
      </c>
    </row>
    <row r="93" spans="1:5" ht="33.75" outlineLevel="7">
      <c r="A93" s="12" t="s">
        <v>124</v>
      </c>
      <c r="B93" s="13" t="s">
        <v>119</v>
      </c>
      <c r="C93" s="14">
        <v>28800</v>
      </c>
      <c r="D93" s="14">
        <v>6550</v>
      </c>
      <c r="E93" s="19">
        <f t="shared" si="1"/>
        <v>0.22743055555555555</v>
      </c>
    </row>
    <row r="94" spans="1:5" ht="33.75" outlineLevel="7">
      <c r="A94" s="12" t="s">
        <v>125</v>
      </c>
      <c r="B94" s="13" t="s">
        <v>121</v>
      </c>
      <c r="C94" s="14">
        <v>10000</v>
      </c>
      <c r="D94" s="14">
        <v>0</v>
      </c>
      <c r="E94" s="19">
        <f t="shared" si="1"/>
        <v>0</v>
      </c>
    </row>
    <row r="95" spans="1:5" ht="33.75" outlineLevel="7">
      <c r="A95" s="12" t="s">
        <v>126</v>
      </c>
      <c r="B95" s="13" t="s">
        <v>123</v>
      </c>
      <c r="C95" s="14">
        <v>7200</v>
      </c>
      <c r="D95" s="14">
        <v>0</v>
      </c>
      <c r="E95" s="17">
        <f t="shared" si="1"/>
        <v>0</v>
      </c>
    </row>
    <row r="96" spans="1:5" ht="21" outlineLevel="1">
      <c r="A96" s="41" t="s">
        <v>127</v>
      </c>
      <c r="B96" s="42" t="s">
        <v>128</v>
      </c>
      <c r="C96" s="43">
        <v>54637100</v>
      </c>
      <c r="D96" s="43">
        <v>22897162.829999998</v>
      </c>
      <c r="E96" s="44">
        <f t="shared" si="1"/>
        <v>0.41907719900946422</v>
      </c>
    </row>
    <row r="97" spans="1:5" outlineLevel="1">
      <c r="A97" s="23"/>
      <c r="B97" s="24" t="s">
        <v>575</v>
      </c>
      <c r="C97" s="25"/>
      <c r="D97" s="25"/>
      <c r="E97" s="27"/>
    </row>
    <row r="98" spans="1:5" outlineLevel="1">
      <c r="A98" s="28"/>
      <c r="B98" s="29" t="s">
        <v>576</v>
      </c>
      <c r="C98" s="30"/>
      <c r="D98" s="30"/>
      <c r="E98" s="32"/>
    </row>
    <row r="99" spans="1:5" outlineLevel="1">
      <c r="A99" s="28"/>
      <c r="B99" s="29" t="s">
        <v>577</v>
      </c>
      <c r="C99" s="30">
        <f>C112+C107+C108</f>
        <v>42509020</v>
      </c>
      <c r="D99" s="30">
        <f>D112+D107+D108</f>
        <v>20679182.829999998</v>
      </c>
      <c r="E99" s="32">
        <f>D99/C99</f>
        <v>0.48646576256051066</v>
      </c>
    </row>
    <row r="100" spans="1:5" outlineLevel="1">
      <c r="A100" s="23"/>
      <c r="B100" s="24" t="s">
        <v>578</v>
      </c>
      <c r="C100" s="25">
        <f>C96-C99</f>
        <v>12128080</v>
      </c>
      <c r="D100" s="25">
        <f>D96-D99</f>
        <v>2217980</v>
      </c>
      <c r="E100" s="34">
        <f>D100/C100</f>
        <v>0.18287973034478663</v>
      </c>
    </row>
    <row r="101" spans="1:5" ht="21" outlineLevel="2">
      <c r="A101" s="8" t="s">
        <v>129</v>
      </c>
      <c r="B101" s="9" t="s">
        <v>130</v>
      </c>
      <c r="C101" s="10">
        <v>3876180</v>
      </c>
      <c r="D101" s="10">
        <v>1152309.2</v>
      </c>
      <c r="E101" s="11">
        <f t="shared" si="1"/>
        <v>0.29727958969913676</v>
      </c>
    </row>
    <row r="102" spans="1:5" ht="22.5" outlineLevel="7">
      <c r="A102" s="12" t="s">
        <v>131</v>
      </c>
      <c r="B102" s="13" t="s">
        <v>132</v>
      </c>
      <c r="C102" s="14">
        <v>1058080</v>
      </c>
      <c r="D102" s="14">
        <v>314832.2</v>
      </c>
      <c r="E102" s="18">
        <f t="shared" si="1"/>
        <v>0.29755046877362773</v>
      </c>
    </row>
    <row r="103" spans="1:5" outlineLevel="7">
      <c r="A103" s="12" t="s">
        <v>133</v>
      </c>
      <c r="B103" s="13" t="s">
        <v>134</v>
      </c>
      <c r="C103" s="14">
        <v>1118100</v>
      </c>
      <c r="D103" s="14">
        <v>490750</v>
      </c>
      <c r="E103" s="19">
        <f t="shared" si="1"/>
        <v>0.43891422949646725</v>
      </c>
    </row>
    <row r="104" spans="1:5" outlineLevel="7">
      <c r="A104" s="12" t="s">
        <v>135</v>
      </c>
      <c r="B104" s="13" t="s">
        <v>136</v>
      </c>
      <c r="C104" s="14">
        <v>1700000</v>
      </c>
      <c r="D104" s="14">
        <v>346727</v>
      </c>
      <c r="E104" s="17">
        <f t="shared" si="1"/>
        <v>0.20395705882352941</v>
      </c>
    </row>
    <row r="105" spans="1:5" ht="21" outlineLevel="2">
      <c r="A105" s="8" t="s">
        <v>137</v>
      </c>
      <c r="B105" s="9" t="s">
        <v>138</v>
      </c>
      <c r="C105" s="10">
        <v>9963720</v>
      </c>
      <c r="D105" s="10">
        <v>2599115.2000000002</v>
      </c>
      <c r="E105" s="11">
        <f t="shared" si="1"/>
        <v>0.26085791250657386</v>
      </c>
    </row>
    <row r="106" spans="1:5" outlineLevel="7">
      <c r="A106" s="12" t="s">
        <v>139</v>
      </c>
      <c r="B106" s="13" t="s">
        <v>140</v>
      </c>
      <c r="C106" s="14">
        <v>8061690</v>
      </c>
      <c r="D106" s="14">
        <v>909578.8</v>
      </c>
      <c r="E106" s="18">
        <f t="shared" si="1"/>
        <v>0.11282731040265752</v>
      </c>
    </row>
    <row r="107" spans="1:5" ht="22.5" outlineLevel="7">
      <c r="A107" s="12" t="s">
        <v>141</v>
      </c>
      <c r="B107" s="13" t="s">
        <v>142</v>
      </c>
      <c r="C107" s="14">
        <v>17200</v>
      </c>
      <c r="D107" s="14">
        <v>0</v>
      </c>
      <c r="E107" s="19">
        <f t="shared" si="1"/>
        <v>0</v>
      </c>
    </row>
    <row r="108" spans="1:5" ht="22.5" outlineLevel="7">
      <c r="A108" s="12" t="s">
        <v>143</v>
      </c>
      <c r="B108" s="13" t="s">
        <v>144</v>
      </c>
      <c r="C108" s="14">
        <v>1694620</v>
      </c>
      <c r="D108" s="14">
        <v>1533444.4</v>
      </c>
      <c r="E108" s="19">
        <f t="shared" si="1"/>
        <v>0.90488982780800409</v>
      </c>
    </row>
    <row r="109" spans="1:5" ht="22.5" outlineLevel="7">
      <c r="A109" s="12" t="s">
        <v>145</v>
      </c>
      <c r="B109" s="13" t="s">
        <v>142</v>
      </c>
      <c r="C109" s="14">
        <v>1920</v>
      </c>
      <c r="D109" s="14">
        <v>0</v>
      </c>
      <c r="E109" s="19">
        <f t="shared" si="1"/>
        <v>0</v>
      </c>
    </row>
    <row r="110" spans="1:5" ht="22.5" outlineLevel="7">
      <c r="A110" s="12" t="s">
        <v>146</v>
      </c>
      <c r="B110" s="13" t="s">
        <v>144</v>
      </c>
      <c r="C110" s="14">
        <v>188290</v>
      </c>
      <c r="D110" s="14">
        <v>156092</v>
      </c>
      <c r="E110" s="17">
        <f t="shared" si="1"/>
        <v>0.82899782250783371</v>
      </c>
    </row>
    <row r="111" spans="1:5" ht="42" outlineLevel="2">
      <c r="A111" s="8" t="s">
        <v>147</v>
      </c>
      <c r="B111" s="22" t="s">
        <v>148</v>
      </c>
      <c r="C111" s="10">
        <v>40797200</v>
      </c>
      <c r="D111" s="10">
        <v>19145738.43</v>
      </c>
      <c r="E111" s="11">
        <f t="shared" si="1"/>
        <v>0.46929050106379849</v>
      </c>
    </row>
    <row r="112" spans="1:5" ht="67.5" outlineLevel="7">
      <c r="A112" s="12" t="s">
        <v>149</v>
      </c>
      <c r="B112" s="21" t="s">
        <v>150</v>
      </c>
      <c r="C112" s="14">
        <v>40797200</v>
      </c>
      <c r="D112" s="14">
        <v>19145738.43</v>
      </c>
      <c r="E112" s="20">
        <f t="shared" si="1"/>
        <v>0.46929050106379849</v>
      </c>
    </row>
    <row r="113" spans="1:5" ht="21" outlineLevel="1">
      <c r="A113" s="41" t="s">
        <v>151</v>
      </c>
      <c r="B113" s="42" t="s">
        <v>152</v>
      </c>
      <c r="C113" s="43">
        <v>17860019.760000002</v>
      </c>
      <c r="D113" s="43">
        <v>5204673.3600000003</v>
      </c>
      <c r="E113" s="44">
        <f t="shared" si="1"/>
        <v>0.29141475933059102</v>
      </c>
    </row>
    <row r="114" spans="1:5" outlineLevel="1">
      <c r="A114" s="23"/>
      <c r="B114" s="24" t="s">
        <v>575</v>
      </c>
      <c r="C114" s="25"/>
      <c r="D114" s="25"/>
      <c r="E114" s="27"/>
    </row>
    <row r="115" spans="1:5" outlineLevel="1">
      <c r="A115" s="28"/>
      <c r="B115" s="29" t="s">
        <v>576</v>
      </c>
      <c r="C115" s="30"/>
      <c r="D115" s="30"/>
      <c r="E115" s="32"/>
    </row>
    <row r="116" spans="1:5" outlineLevel="1">
      <c r="A116" s="28"/>
      <c r="B116" s="29" t="s">
        <v>577</v>
      </c>
      <c r="C116" s="30">
        <f>C124</f>
        <v>4860000</v>
      </c>
      <c r="D116" s="30">
        <f>D124</f>
        <v>0</v>
      </c>
      <c r="E116" s="32">
        <f>D116/C116</f>
        <v>0</v>
      </c>
    </row>
    <row r="117" spans="1:5" outlineLevel="1">
      <c r="A117" s="23"/>
      <c r="B117" s="24" t="s">
        <v>578</v>
      </c>
      <c r="C117" s="25">
        <f>C113-C116</f>
        <v>13000019.760000002</v>
      </c>
      <c r="D117" s="25">
        <f>D113-D116</f>
        <v>5204673.3600000003</v>
      </c>
      <c r="E117" s="34">
        <f>D117/C117</f>
        <v>0.40035888068527059</v>
      </c>
    </row>
    <row r="118" spans="1:5" ht="21" outlineLevel="2">
      <c r="A118" s="8" t="s">
        <v>153</v>
      </c>
      <c r="B118" s="9" t="s">
        <v>154</v>
      </c>
      <c r="C118" s="10">
        <v>17760019.760000002</v>
      </c>
      <c r="D118" s="10">
        <v>5204673.3600000003</v>
      </c>
      <c r="E118" s="11">
        <f t="shared" si="1"/>
        <v>0.29305560637506856</v>
      </c>
    </row>
    <row r="119" spans="1:5" outlineLevel="7">
      <c r="A119" s="12" t="s">
        <v>155</v>
      </c>
      <c r="B119" s="13" t="s">
        <v>156</v>
      </c>
      <c r="C119" s="14">
        <v>2695776</v>
      </c>
      <c r="D119" s="14">
        <v>1262766</v>
      </c>
      <c r="E119" s="18">
        <f t="shared" si="1"/>
        <v>0.46842393433282292</v>
      </c>
    </row>
    <row r="120" spans="1:5" ht="22.5" outlineLevel="7">
      <c r="A120" s="12" t="s">
        <v>157</v>
      </c>
      <c r="B120" s="13" t="s">
        <v>158</v>
      </c>
      <c r="C120" s="14">
        <v>3842640</v>
      </c>
      <c r="D120" s="14">
        <v>1773070</v>
      </c>
      <c r="E120" s="19">
        <f t="shared" si="1"/>
        <v>0.46141975308641975</v>
      </c>
    </row>
    <row r="121" spans="1:5" ht="22.5" outlineLevel="7">
      <c r="A121" s="12" t="s">
        <v>159</v>
      </c>
      <c r="B121" s="13" t="s">
        <v>160</v>
      </c>
      <c r="C121" s="14">
        <v>2202720</v>
      </c>
      <c r="D121" s="14">
        <v>1031910</v>
      </c>
      <c r="E121" s="19">
        <f t="shared" si="1"/>
        <v>0.46847079973850514</v>
      </c>
    </row>
    <row r="122" spans="1:5" ht="22.5" outlineLevel="7">
      <c r="A122" s="12" t="s">
        <v>161</v>
      </c>
      <c r="B122" s="13" t="s">
        <v>162</v>
      </c>
      <c r="C122" s="14">
        <v>3291680</v>
      </c>
      <c r="D122" s="14">
        <v>986970.74</v>
      </c>
      <c r="E122" s="19">
        <f t="shared" si="1"/>
        <v>0.29983799761823748</v>
      </c>
    </row>
    <row r="123" spans="1:5" ht="22.5" outlineLevel="7">
      <c r="A123" s="12" t="s">
        <v>163</v>
      </c>
      <c r="B123" s="13" t="s">
        <v>164</v>
      </c>
      <c r="C123" s="14">
        <v>327203.76</v>
      </c>
      <c r="D123" s="14">
        <v>149956.62</v>
      </c>
      <c r="E123" s="19">
        <f t="shared" si="1"/>
        <v>0.45829736186405678</v>
      </c>
    </row>
    <row r="124" spans="1:5" ht="33.75" outlineLevel="7">
      <c r="A124" s="12" t="s">
        <v>165</v>
      </c>
      <c r="B124" s="13" t="s">
        <v>166</v>
      </c>
      <c r="C124" s="14">
        <v>4860000</v>
      </c>
      <c r="D124" s="14">
        <v>0</v>
      </c>
      <c r="E124" s="19">
        <f t="shared" si="1"/>
        <v>0</v>
      </c>
    </row>
    <row r="125" spans="1:5" ht="33.75" outlineLevel="7">
      <c r="A125" s="12" t="s">
        <v>167</v>
      </c>
      <c r="B125" s="13" t="s">
        <v>166</v>
      </c>
      <c r="C125" s="14">
        <v>540000</v>
      </c>
      <c r="D125" s="14">
        <v>0</v>
      </c>
      <c r="E125" s="17">
        <f t="shared" si="1"/>
        <v>0</v>
      </c>
    </row>
    <row r="126" spans="1:5" outlineLevel="2">
      <c r="A126" s="8" t="s">
        <v>168</v>
      </c>
      <c r="B126" s="9" t="s">
        <v>169</v>
      </c>
      <c r="C126" s="10">
        <v>100000</v>
      </c>
      <c r="D126" s="10">
        <v>0</v>
      </c>
      <c r="E126" s="11">
        <f t="shared" si="1"/>
        <v>0</v>
      </c>
    </row>
    <row r="127" spans="1:5" outlineLevel="7">
      <c r="A127" s="12" t="s">
        <v>170</v>
      </c>
      <c r="B127" s="13" t="s">
        <v>171</v>
      </c>
      <c r="C127" s="14">
        <v>100000</v>
      </c>
      <c r="D127" s="14">
        <v>0</v>
      </c>
      <c r="E127" s="20">
        <f t="shared" si="1"/>
        <v>0</v>
      </c>
    </row>
    <row r="128" spans="1:5" ht="31.5" outlineLevel="1">
      <c r="A128" s="41" t="s">
        <v>172</v>
      </c>
      <c r="B128" s="42" t="s">
        <v>173</v>
      </c>
      <c r="C128" s="43">
        <v>30218339.489999998</v>
      </c>
      <c r="D128" s="43">
        <v>7471497.3499999996</v>
      </c>
      <c r="E128" s="44">
        <f t="shared" si="1"/>
        <v>0.24725042726032329</v>
      </c>
    </row>
    <row r="129" spans="1:5" outlineLevel="1">
      <c r="A129" s="23"/>
      <c r="B129" s="24" t="s">
        <v>575</v>
      </c>
      <c r="C129" s="25"/>
      <c r="D129" s="25"/>
      <c r="E129" s="27"/>
    </row>
    <row r="130" spans="1:5" outlineLevel="1">
      <c r="A130" s="28"/>
      <c r="B130" s="29" t="s">
        <v>576</v>
      </c>
      <c r="C130" s="30">
        <v>263886.39</v>
      </c>
      <c r="D130" s="30">
        <v>0</v>
      </c>
      <c r="E130" s="32">
        <f>D130/C130</f>
        <v>0</v>
      </c>
    </row>
    <row r="131" spans="1:5" outlineLevel="1">
      <c r="A131" s="28"/>
      <c r="B131" s="29" t="s">
        <v>577</v>
      </c>
      <c r="C131" s="30">
        <f>C139+C137+C136+C138-263886.39+C140</f>
        <v>23729903.609999999</v>
      </c>
      <c r="D131" s="30">
        <f>D139+D137+D136+D138+D140</f>
        <v>5434342.5199999996</v>
      </c>
      <c r="E131" s="32">
        <f>D131/C131</f>
        <v>0.22900820034135821</v>
      </c>
    </row>
    <row r="132" spans="1:5" outlineLevel="1">
      <c r="A132" s="23"/>
      <c r="B132" s="24" t="s">
        <v>578</v>
      </c>
      <c r="C132" s="25">
        <f>C128-C131-C130</f>
        <v>6224549.4899999993</v>
      </c>
      <c r="D132" s="25">
        <f>D128-D131</f>
        <v>2037154.83</v>
      </c>
      <c r="E132" s="34">
        <f>D132/C132</f>
        <v>0.32727747337743479</v>
      </c>
    </row>
    <row r="133" spans="1:5" outlineLevel="2">
      <c r="A133" s="8" t="s">
        <v>174</v>
      </c>
      <c r="B133" s="9" t="s">
        <v>175</v>
      </c>
      <c r="C133" s="10">
        <v>30218339.489999998</v>
      </c>
      <c r="D133" s="10">
        <v>7471497.3499999996</v>
      </c>
      <c r="E133" s="11">
        <f t="shared" si="1"/>
        <v>0.24725042726032329</v>
      </c>
    </row>
    <row r="134" spans="1:5" outlineLevel="7">
      <c r="A134" s="12" t="s">
        <v>176</v>
      </c>
      <c r="B134" s="13" t="s">
        <v>177</v>
      </c>
      <c r="C134" s="14">
        <v>1950001.49</v>
      </c>
      <c r="D134" s="14">
        <v>692091.83</v>
      </c>
      <c r="E134" s="18">
        <f t="shared" si="1"/>
        <v>0.35491861598526264</v>
      </c>
    </row>
    <row r="135" spans="1:5" outlineLevel="7">
      <c r="A135" s="12" t="s">
        <v>178</v>
      </c>
      <c r="B135" s="13" t="s">
        <v>179</v>
      </c>
      <c r="C135" s="14">
        <v>1844498</v>
      </c>
      <c r="D135" s="14">
        <v>644498</v>
      </c>
      <c r="E135" s="19">
        <f t="shared" si="1"/>
        <v>0.34941648079856957</v>
      </c>
    </row>
    <row r="136" spans="1:5" ht="22.5" outlineLevel="7">
      <c r="A136" s="12" t="s">
        <v>180</v>
      </c>
      <c r="B136" s="13" t="s">
        <v>181</v>
      </c>
      <c r="C136" s="14">
        <v>2313100</v>
      </c>
      <c r="D136" s="14">
        <v>884000</v>
      </c>
      <c r="E136" s="19">
        <f t="shared" si="1"/>
        <v>0.38217111236003631</v>
      </c>
    </row>
    <row r="137" spans="1:5" ht="22.5" outlineLevel="7">
      <c r="A137" s="12" t="s">
        <v>182</v>
      </c>
      <c r="B137" s="13" t="s">
        <v>183</v>
      </c>
      <c r="C137" s="14">
        <v>7973500</v>
      </c>
      <c r="D137" s="14">
        <v>3860342.52</v>
      </c>
      <c r="E137" s="19">
        <f t="shared" si="1"/>
        <v>0.48414655044836019</v>
      </c>
    </row>
    <row r="138" spans="1:5" ht="22.5" outlineLevel="7">
      <c r="A138" s="12" t="s">
        <v>184</v>
      </c>
      <c r="B138" s="13" t="s">
        <v>185</v>
      </c>
      <c r="C138" s="14">
        <v>10107000</v>
      </c>
      <c r="D138" s="14">
        <v>0</v>
      </c>
      <c r="E138" s="19">
        <f t="shared" si="1"/>
        <v>0</v>
      </c>
    </row>
    <row r="139" spans="1:5" ht="33.75" outlineLevel="7">
      <c r="A139" s="12" t="s">
        <v>186</v>
      </c>
      <c r="B139" s="13" t="s">
        <v>187</v>
      </c>
      <c r="C139" s="14">
        <v>1477300</v>
      </c>
      <c r="D139" s="14">
        <v>690000</v>
      </c>
      <c r="E139" s="19">
        <f t="shared" si="1"/>
        <v>0.46706830027753332</v>
      </c>
    </row>
    <row r="140" spans="1:5" ht="22.5" outlineLevel="7">
      <c r="A140" s="12" t="s">
        <v>188</v>
      </c>
      <c r="B140" s="13" t="s">
        <v>189</v>
      </c>
      <c r="C140" s="14">
        <v>2122890</v>
      </c>
      <c r="D140" s="14">
        <v>0</v>
      </c>
      <c r="E140" s="19">
        <f t="shared" si="1"/>
        <v>0</v>
      </c>
    </row>
    <row r="141" spans="1:5" ht="22.5" outlineLevel="7">
      <c r="A141" s="12" t="s">
        <v>190</v>
      </c>
      <c r="B141" s="13" t="s">
        <v>181</v>
      </c>
      <c r="C141" s="14">
        <v>257050</v>
      </c>
      <c r="D141" s="14">
        <v>150000</v>
      </c>
      <c r="E141" s="19">
        <f t="shared" si="1"/>
        <v>0.58354405757634698</v>
      </c>
    </row>
    <row r="142" spans="1:5" ht="22.5" outlineLevel="7">
      <c r="A142" s="12" t="s">
        <v>191</v>
      </c>
      <c r="B142" s="13" t="s">
        <v>183</v>
      </c>
      <c r="C142" s="14">
        <v>885900</v>
      </c>
      <c r="D142" s="14">
        <v>443900</v>
      </c>
      <c r="E142" s="19">
        <f t="shared" si="1"/>
        <v>0.50107235579636533</v>
      </c>
    </row>
    <row r="143" spans="1:5" ht="22.5" outlineLevel="7">
      <c r="A143" s="12" t="s">
        <v>192</v>
      </c>
      <c r="B143" s="13" t="s">
        <v>185</v>
      </c>
      <c r="C143" s="14">
        <v>1123000</v>
      </c>
      <c r="D143" s="14">
        <v>0</v>
      </c>
      <c r="E143" s="19">
        <f t="shared" si="1"/>
        <v>0</v>
      </c>
    </row>
    <row r="144" spans="1:5" ht="33.75" outlineLevel="7">
      <c r="A144" s="12" t="s">
        <v>193</v>
      </c>
      <c r="B144" s="13" t="s">
        <v>187</v>
      </c>
      <c r="C144" s="14">
        <v>164100</v>
      </c>
      <c r="D144" s="14">
        <v>106665</v>
      </c>
      <c r="E144" s="17">
        <f t="shared" si="1"/>
        <v>0.65</v>
      </c>
    </row>
    <row r="145" spans="1:5" ht="21">
      <c r="A145" s="41" t="s">
        <v>194</v>
      </c>
      <c r="B145" s="42" t="s">
        <v>195</v>
      </c>
      <c r="C145" s="43">
        <v>131081140.40000001</v>
      </c>
      <c r="D145" s="43">
        <v>69566010.930000007</v>
      </c>
      <c r="E145" s="44">
        <f t="shared" si="1"/>
        <v>0.53070953393994125</v>
      </c>
    </row>
    <row r="146" spans="1:5" ht="21" outlineLevel="1">
      <c r="A146" s="41" t="s">
        <v>196</v>
      </c>
      <c r="B146" s="42" t="s">
        <v>197</v>
      </c>
      <c r="C146" s="43">
        <v>2067100</v>
      </c>
      <c r="D146" s="43">
        <v>2066878.87</v>
      </c>
      <c r="E146" s="44">
        <f t="shared" si="1"/>
        <v>0.99989302404334579</v>
      </c>
    </row>
    <row r="147" spans="1:5" outlineLevel="1">
      <c r="A147" s="23"/>
      <c r="B147" s="24" t="s">
        <v>575</v>
      </c>
      <c r="C147" s="25"/>
      <c r="D147" s="25"/>
      <c r="E147" s="27"/>
    </row>
    <row r="148" spans="1:5" outlineLevel="1">
      <c r="A148" s="28"/>
      <c r="B148" s="29" t="s">
        <v>576</v>
      </c>
      <c r="C148" s="30"/>
      <c r="D148" s="30"/>
      <c r="E148" s="32"/>
    </row>
    <row r="149" spans="1:5" outlineLevel="1">
      <c r="A149" s="28"/>
      <c r="B149" s="29" t="s">
        <v>577</v>
      </c>
      <c r="C149" s="30">
        <f>C152</f>
        <v>2067100</v>
      </c>
      <c r="D149" s="30">
        <f>D151</f>
        <v>2066878.87</v>
      </c>
      <c r="E149" s="32">
        <f>D149/C149</f>
        <v>0.99989302404334579</v>
      </c>
    </row>
    <row r="150" spans="1:5" outlineLevel="1">
      <c r="A150" s="23"/>
      <c r="B150" s="24" t="s">
        <v>578</v>
      </c>
      <c r="C150" s="25">
        <f>C146-C149</f>
        <v>0</v>
      </c>
      <c r="D150" s="25">
        <f>D146-D149</f>
        <v>0</v>
      </c>
      <c r="E150" s="34"/>
    </row>
    <row r="151" spans="1:5" ht="42" outlineLevel="2">
      <c r="A151" s="8" t="s">
        <v>198</v>
      </c>
      <c r="B151" s="9" t="s">
        <v>199</v>
      </c>
      <c r="C151" s="10">
        <v>2067100</v>
      </c>
      <c r="D151" s="10">
        <v>2066878.87</v>
      </c>
      <c r="E151" s="11">
        <f t="shared" si="1"/>
        <v>0.99989302404334579</v>
      </c>
    </row>
    <row r="152" spans="1:5" ht="22.5" outlineLevel="7">
      <c r="A152" s="12" t="s">
        <v>200</v>
      </c>
      <c r="B152" s="13" t="s">
        <v>201</v>
      </c>
      <c r="C152" s="14">
        <v>2067100</v>
      </c>
      <c r="D152" s="14">
        <v>2066878.87</v>
      </c>
      <c r="E152" s="20">
        <f t="shared" si="1"/>
        <v>0.99989302404334579</v>
      </c>
    </row>
    <row r="153" spans="1:5" ht="21" outlineLevel="1">
      <c r="A153" s="41" t="s">
        <v>202</v>
      </c>
      <c r="B153" s="42" t="s">
        <v>203</v>
      </c>
      <c r="C153" s="43">
        <v>62664260</v>
      </c>
      <c r="D153" s="43">
        <v>33421178.449999999</v>
      </c>
      <c r="E153" s="44">
        <f t="shared" si="1"/>
        <v>0.53333715981007357</v>
      </c>
    </row>
    <row r="154" spans="1:5" outlineLevel="1">
      <c r="A154" s="23"/>
      <c r="B154" s="24" t="s">
        <v>575</v>
      </c>
      <c r="C154" s="25"/>
      <c r="D154" s="25"/>
      <c r="E154" s="27"/>
    </row>
    <row r="155" spans="1:5" outlineLevel="1">
      <c r="A155" s="28"/>
      <c r="B155" s="29" t="s">
        <v>576</v>
      </c>
      <c r="C155" s="30"/>
      <c r="D155" s="30"/>
      <c r="E155" s="32"/>
    </row>
    <row r="156" spans="1:5" outlineLevel="1">
      <c r="A156" s="28"/>
      <c r="B156" s="29" t="s">
        <v>577</v>
      </c>
      <c r="C156" s="30">
        <f>C159+C160+C161+C162+C163</f>
        <v>62664260</v>
      </c>
      <c r="D156" s="30">
        <f>D159+D160+D161+D162+D163</f>
        <v>33421178.449999999</v>
      </c>
      <c r="E156" s="32">
        <f>D156/C156</f>
        <v>0.53333715981007357</v>
      </c>
    </row>
    <row r="157" spans="1:5" outlineLevel="1">
      <c r="A157" s="23"/>
      <c r="B157" s="24" t="s">
        <v>578</v>
      </c>
      <c r="C157" s="25">
        <f>C153-C156</f>
        <v>0</v>
      </c>
      <c r="D157" s="25">
        <f>D153-D156</f>
        <v>0</v>
      </c>
      <c r="E157" s="32"/>
    </row>
    <row r="158" spans="1:5" ht="21" outlineLevel="2">
      <c r="A158" s="8" t="s">
        <v>204</v>
      </c>
      <c r="B158" s="9" t="s">
        <v>205</v>
      </c>
      <c r="C158" s="10">
        <v>62664260</v>
      </c>
      <c r="D158" s="10">
        <v>33421178.449999999</v>
      </c>
      <c r="E158" s="11">
        <f t="shared" si="1"/>
        <v>0.53333715981007357</v>
      </c>
    </row>
    <row r="159" spans="1:5" ht="22.5" outlineLevel="7">
      <c r="A159" s="12" t="s">
        <v>206</v>
      </c>
      <c r="B159" s="13" t="s">
        <v>207</v>
      </c>
      <c r="C159" s="14">
        <v>58409800</v>
      </c>
      <c r="D159" s="14">
        <v>32790600</v>
      </c>
      <c r="E159" s="18">
        <f t="shared" si="1"/>
        <v>0.56138867107916823</v>
      </c>
    </row>
    <row r="160" spans="1:5" ht="33.75" outlineLevel="7">
      <c r="A160" s="12" t="s">
        <v>208</v>
      </c>
      <c r="B160" s="13" t="s">
        <v>209</v>
      </c>
      <c r="C160" s="14">
        <v>611300</v>
      </c>
      <c r="D160" s="14">
        <v>18735.150000000001</v>
      </c>
      <c r="E160" s="19">
        <f t="shared" si="1"/>
        <v>3.0648045149681009E-2</v>
      </c>
    </row>
    <row r="161" spans="1:5" ht="33.75" outlineLevel="7">
      <c r="A161" s="12" t="s">
        <v>210</v>
      </c>
      <c r="B161" s="13" t="s">
        <v>211</v>
      </c>
      <c r="C161" s="14">
        <v>930410</v>
      </c>
      <c r="D161" s="14">
        <v>15600</v>
      </c>
      <c r="E161" s="19">
        <f t="shared" si="1"/>
        <v>1.6766801732569513E-2</v>
      </c>
    </row>
    <row r="162" spans="1:5" ht="22.5" outlineLevel="7">
      <c r="A162" s="12" t="s">
        <v>212</v>
      </c>
      <c r="B162" s="13" t="s">
        <v>213</v>
      </c>
      <c r="C162" s="14">
        <v>1499390</v>
      </c>
      <c r="D162" s="14">
        <v>115243.3</v>
      </c>
      <c r="E162" s="19">
        <f t="shared" si="1"/>
        <v>7.6860123116734139E-2</v>
      </c>
    </row>
    <row r="163" spans="1:5" ht="33.75" outlineLevel="7">
      <c r="A163" s="12" t="s">
        <v>214</v>
      </c>
      <c r="B163" s="13" t="s">
        <v>215</v>
      </c>
      <c r="C163" s="14">
        <v>1213360</v>
      </c>
      <c r="D163" s="14">
        <v>481000</v>
      </c>
      <c r="E163" s="17">
        <f t="shared" si="1"/>
        <v>0.3964198589041999</v>
      </c>
    </row>
    <row r="164" spans="1:5" ht="21" outlineLevel="1">
      <c r="A164" s="41" t="s">
        <v>216</v>
      </c>
      <c r="B164" s="42" t="s">
        <v>217</v>
      </c>
      <c r="C164" s="43">
        <v>1484690</v>
      </c>
      <c r="D164" s="43">
        <v>276769.5</v>
      </c>
      <c r="E164" s="44">
        <f t="shared" si="1"/>
        <v>0.18641568273511641</v>
      </c>
    </row>
    <row r="165" spans="1:5" outlineLevel="1">
      <c r="A165" s="23"/>
      <c r="B165" s="24" t="s">
        <v>575</v>
      </c>
      <c r="C165" s="25"/>
      <c r="D165" s="25"/>
      <c r="E165" s="27"/>
    </row>
    <row r="166" spans="1:5" outlineLevel="1">
      <c r="A166" s="28"/>
      <c r="B166" s="29" t="s">
        <v>576</v>
      </c>
      <c r="C166" s="30"/>
      <c r="D166" s="30"/>
      <c r="E166" s="32"/>
    </row>
    <row r="167" spans="1:5" outlineLevel="1">
      <c r="A167" s="28"/>
      <c r="B167" s="29" t="s">
        <v>577</v>
      </c>
      <c r="C167" s="30">
        <f>C170</f>
        <v>1484690</v>
      </c>
      <c r="D167" s="30">
        <f>D170</f>
        <v>276769.5</v>
      </c>
      <c r="E167" s="32">
        <f>D167/C167</f>
        <v>0.18641568273511641</v>
      </c>
    </row>
    <row r="168" spans="1:5" outlineLevel="1">
      <c r="A168" s="23"/>
      <c r="B168" s="24" t="s">
        <v>578</v>
      </c>
      <c r="C168" s="25">
        <f>C164-C167</f>
        <v>0</v>
      </c>
      <c r="D168" s="25">
        <f>D164-D167</f>
        <v>0</v>
      </c>
      <c r="E168" s="34"/>
    </row>
    <row r="169" spans="1:5" ht="21" outlineLevel="2">
      <c r="A169" s="8" t="s">
        <v>218</v>
      </c>
      <c r="B169" s="9" t="s">
        <v>219</v>
      </c>
      <c r="C169" s="10">
        <v>1484690</v>
      </c>
      <c r="D169" s="10">
        <v>276769.5</v>
      </c>
      <c r="E169" s="11">
        <f t="shared" si="1"/>
        <v>0.18641568273511641</v>
      </c>
    </row>
    <row r="170" spans="1:5" ht="45" outlineLevel="7">
      <c r="A170" s="12" t="s">
        <v>220</v>
      </c>
      <c r="B170" s="13" t="s">
        <v>221</v>
      </c>
      <c r="C170" s="14">
        <v>1484690</v>
      </c>
      <c r="D170" s="14">
        <v>276769.5</v>
      </c>
      <c r="E170" s="20">
        <f t="shared" si="1"/>
        <v>0.18641568273511641</v>
      </c>
    </row>
    <row r="171" spans="1:5" ht="21" outlineLevel="1">
      <c r="A171" s="41" t="s">
        <v>222</v>
      </c>
      <c r="B171" s="42" t="s">
        <v>223</v>
      </c>
      <c r="C171" s="43">
        <v>64865090.399999999</v>
      </c>
      <c r="D171" s="43">
        <v>33801184.109999999</v>
      </c>
      <c r="E171" s="44">
        <f t="shared" si="1"/>
        <v>0.52109977649857708</v>
      </c>
    </row>
    <row r="172" spans="1:5" outlineLevel="1">
      <c r="A172" s="23"/>
      <c r="B172" s="24" t="s">
        <v>575</v>
      </c>
      <c r="C172" s="25"/>
      <c r="D172" s="25"/>
      <c r="E172" s="27"/>
    </row>
    <row r="173" spans="1:5" outlineLevel="1">
      <c r="A173" s="28"/>
      <c r="B173" s="29" t="s">
        <v>576</v>
      </c>
      <c r="C173" s="30">
        <f>C177+715300</f>
        <v>1117800</v>
      </c>
      <c r="D173" s="30">
        <f>D177</f>
        <v>117313.63</v>
      </c>
      <c r="E173" s="32">
        <f>D173/C173</f>
        <v>0.10495046519949902</v>
      </c>
    </row>
    <row r="174" spans="1:5" outlineLevel="1">
      <c r="A174" s="28"/>
      <c r="B174" s="29" t="s">
        <v>577</v>
      </c>
      <c r="C174" s="30">
        <f>C178+C179+C180+C181+C182+C183+C184+C185-715300+C187+C188+C190</f>
        <v>63747290.399999999</v>
      </c>
      <c r="D174" s="30">
        <f>D178+D179+D180+D181+D182+D183+D184+D185+D187+D188+D190</f>
        <v>33683870.479999997</v>
      </c>
      <c r="E174" s="32">
        <f>D174/C174</f>
        <v>0.5283968976350405</v>
      </c>
    </row>
    <row r="175" spans="1:5" outlineLevel="1">
      <c r="A175" s="23"/>
      <c r="B175" s="24" t="s">
        <v>578</v>
      </c>
      <c r="C175" s="25">
        <f>C171-C173-C174</f>
        <v>0</v>
      </c>
      <c r="D175" s="25">
        <v>0</v>
      </c>
      <c r="E175" s="34"/>
    </row>
    <row r="176" spans="1:5" ht="42" outlineLevel="2">
      <c r="A176" s="8" t="s">
        <v>224</v>
      </c>
      <c r="B176" s="9" t="s">
        <v>225</v>
      </c>
      <c r="C176" s="10">
        <v>31974400</v>
      </c>
      <c r="D176" s="10">
        <v>14202120.33</v>
      </c>
      <c r="E176" s="11">
        <f t="shared" si="1"/>
        <v>0.44417159759057245</v>
      </c>
    </row>
    <row r="177" spans="1:5" ht="22.5" outlineLevel="7">
      <c r="A177" s="12" t="s">
        <v>226</v>
      </c>
      <c r="B177" s="13" t="s">
        <v>227</v>
      </c>
      <c r="C177" s="14">
        <v>402500</v>
      </c>
      <c r="D177" s="14">
        <v>117313.63</v>
      </c>
      <c r="E177" s="18">
        <f t="shared" si="1"/>
        <v>0.29146243478260869</v>
      </c>
    </row>
    <row r="178" spans="1:5" outlineLevel="7">
      <c r="A178" s="12" t="s">
        <v>228</v>
      </c>
      <c r="B178" s="13" t="s">
        <v>229</v>
      </c>
      <c r="C178" s="14">
        <v>4529800</v>
      </c>
      <c r="D178" s="14">
        <v>1830240</v>
      </c>
      <c r="E178" s="19">
        <f t="shared" si="1"/>
        <v>0.40404432866793238</v>
      </c>
    </row>
    <row r="179" spans="1:5" ht="22.5" outlineLevel="7">
      <c r="A179" s="12" t="s">
        <v>230</v>
      </c>
      <c r="B179" s="13" t="s">
        <v>231</v>
      </c>
      <c r="C179" s="14">
        <v>1217300</v>
      </c>
      <c r="D179" s="14">
        <v>337562</v>
      </c>
      <c r="E179" s="19">
        <f t="shared" si="1"/>
        <v>0.27730386921876282</v>
      </c>
    </row>
    <row r="180" spans="1:5" ht="33.75" outlineLevel="7">
      <c r="A180" s="12" t="s">
        <v>232</v>
      </c>
      <c r="B180" s="13" t="s">
        <v>233</v>
      </c>
      <c r="C180" s="14">
        <v>23192400</v>
      </c>
      <c r="D180" s="14">
        <v>11101978</v>
      </c>
      <c r="E180" s="19">
        <f t="shared" si="1"/>
        <v>0.47869034683775719</v>
      </c>
    </row>
    <row r="181" spans="1:5" ht="56.25" outlineLevel="7">
      <c r="A181" s="12" t="s">
        <v>234</v>
      </c>
      <c r="B181" s="21" t="s">
        <v>235</v>
      </c>
      <c r="C181" s="14">
        <v>805500</v>
      </c>
      <c r="D181" s="14">
        <v>359116</v>
      </c>
      <c r="E181" s="19">
        <f t="shared" si="1"/>
        <v>0.44582991930477966</v>
      </c>
    </row>
    <row r="182" spans="1:5" ht="56.25" outlineLevel="7">
      <c r="A182" s="12" t="s">
        <v>236</v>
      </c>
      <c r="B182" s="21" t="s">
        <v>237</v>
      </c>
      <c r="C182" s="14">
        <v>150000</v>
      </c>
      <c r="D182" s="14">
        <v>0</v>
      </c>
      <c r="E182" s="19">
        <f t="shared" ref="E182:E265" si="2">D182/C182</f>
        <v>0</v>
      </c>
    </row>
    <row r="183" spans="1:5" ht="33.75" outlineLevel="7">
      <c r="A183" s="12" t="s">
        <v>238</v>
      </c>
      <c r="B183" s="13" t="s">
        <v>239</v>
      </c>
      <c r="C183" s="14">
        <v>600000</v>
      </c>
      <c r="D183" s="14">
        <v>0</v>
      </c>
      <c r="E183" s="19">
        <f t="shared" si="2"/>
        <v>0</v>
      </c>
    </row>
    <row r="184" spans="1:5" ht="101.25" outlineLevel="7">
      <c r="A184" s="12" t="s">
        <v>240</v>
      </c>
      <c r="B184" s="21" t="s">
        <v>241</v>
      </c>
      <c r="C184" s="14">
        <v>985400</v>
      </c>
      <c r="D184" s="14">
        <v>455910.7</v>
      </c>
      <c r="E184" s="19">
        <f t="shared" si="2"/>
        <v>0.46266561802313783</v>
      </c>
    </row>
    <row r="185" spans="1:5" ht="33.75" outlineLevel="7">
      <c r="A185" s="12" t="s">
        <v>242</v>
      </c>
      <c r="B185" s="13" t="s">
        <v>243</v>
      </c>
      <c r="C185" s="14">
        <v>91500</v>
      </c>
      <c r="D185" s="14">
        <v>0</v>
      </c>
      <c r="E185" s="17">
        <f t="shared" si="2"/>
        <v>0</v>
      </c>
    </row>
    <row r="186" spans="1:5" ht="52.5" outlineLevel="2">
      <c r="A186" s="8" t="s">
        <v>244</v>
      </c>
      <c r="B186" s="22" t="s">
        <v>245</v>
      </c>
      <c r="C186" s="10">
        <v>25798390.399999999</v>
      </c>
      <c r="D186" s="10">
        <v>16792574.699999999</v>
      </c>
      <c r="E186" s="11">
        <f t="shared" si="2"/>
        <v>0.650915597432001</v>
      </c>
    </row>
    <row r="187" spans="1:5" ht="33.75" outlineLevel="7">
      <c r="A187" s="12" t="s">
        <v>246</v>
      </c>
      <c r="B187" s="13" t="s">
        <v>247</v>
      </c>
      <c r="C187" s="14">
        <v>18989004.079999998</v>
      </c>
      <c r="D187" s="14">
        <v>16792574.699999999</v>
      </c>
      <c r="E187" s="15">
        <f t="shared" si="2"/>
        <v>0.88433151255608144</v>
      </c>
    </row>
    <row r="188" spans="1:5" ht="33.75" outlineLevel="7">
      <c r="A188" s="12" t="s">
        <v>248</v>
      </c>
      <c r="B188" s="13" t="s">
        <v>247</v>
      </c>
      <c r="C188" s="14">
        <v>6809386.3200000003</v>
      </c>
      <c r="D188" s="14">
        <v>0</v>
      </c>
      <c r="E188" s="17">
        <f t="shared" si="2"/>
        <v>0</v>
      </c>
    </row>
    <row r="189" spans="1:5" ht="21" outlineLevel="2">
      <c r="A189" s="8" t="s">
        <v>249</v>
      </c>
      <c r="B189" s="9" t="s">
        <v>250</v>
      </c>
      <c r="C189" s="10">
        <v>7092300</v>
      </c>
      <c r="D189" s="10">
        <v>2806489.08</v>
      </c>
      <c r="E189" s="11">
        <f t="shared" si="2"/>
        <v>0.39570930163698659</v>
      </c>
    </row>
    <row r="190" spans="1:5" outlineLevel="7">
      <c r="A190" s="12" t="s">
        <v>251</v>
      </c>
      <c r="B190" s="13" t="s">
        <v>252</v>
      </c>
      <c r="C190" s="14">
        <v>7092300</v>
      </c>
      <c r="D190" s="14">
        <v>2806489.08</v>
      </c>
      <c r="E190" s="20">
        <f t="shared" si="2"/>
        <v>0.39570930163698659</v>
      </c>
    </row>
    <row r="191" spans="1:5" ht="31.5">
      <c r="A191" s="41" t="s">
        <v>253</v>
      </c>
      <c r="B191" s="42" t="s">
        <v>254</v>
      </c>
      <c r="C191" s="43">
        <v>10514700</v>
      </c>
      <c r="D191" s="43">
        <v>4214851</v>
      </c>
      <c r="E191" s="44">
        <f t="shared" si="2"/>
        <v>0.40085318649129315</v>
      </c>
    </row>
    <row r="192" spans="1:5" ht="21" outlineLevel="1">
      <c r="A192" s="41" t="s">
        <v>255</v>
      </c>
      <c r="B192" s="42" t="s">
        <v>256</v>
      </c>
      <c r="C192" s="43">
        <v>8037100</v>
      </c>
      <c r="D192" s="43">
        <v>3565783.5</v>
      </c>
      <c r="E192" s="44">
        <f t="shared" si="2"/>
        <v>0.44366543902651456</v>
      </c>
    </row>
    <row r="193" spans="1:5" outlineLevel="1">
      <c r="A193" s="23"/>
      <c r="B193" s="24" t="s">
        <v>575</v>
      </c>
      <c r="C193" s="25"/>
      <c r="D193" s="25"/>
      <c r="E193" s="27"/>
    </row>
    <row r="194" spans="1:5" outlineLevel="1">
      <c r="A194" s="28"/>
      <c r="B194" s="29" t="s">
        <v>576</v>
      </c>
      <c r="C194" s="30"/>
      <c r="D194" s="30"/>
      <c r="E194" s="32"/>
    </row>
    <row r="195" spans="1:5" outlineLevel="1">
      <c r="A195" s="28"/>
      <c r="B195" s="29" t="s">
        <v>577</v>
      </c>
      <c r="C195" s="30"/>
      <c r="D195" s="30"/>
      <c r="E195" s="34"/>
    </row>
    <row r="196" spans="1:5" outlineLevel="1">
      <c r="A196" s="23"/>
      <c r="B196" s="24" t="s">
        <v>578</v>
      </c>
      <c r="C196" s="25">
        <f>C192-C194-C195</f>
        <v>8037100</v>
      </c>
      <c r="D196" s="25">
        <f>D192-D194-D195</f>
        <v>3565783.5</v>
      </c>
      <c r="E196" s="34">
        <f>D196/C196</f>
        <v>0.44366543902651456</v>
      </c>
    </row>
    <row r="197" spans="1:5" ht="21" outlineLevel="2">
      <c r="A197" s="8" t="s">
        <v>257</v>
      </c>
      <c r="B197" s="9" t="s">
        <v>258</v>
      </c>
      <c r="C197" s="10">
        <v>7332100</v>
      </c>
      <c r="D197" s="10">
        <v>3350940</v>
      </c>
      <c r="E197" s="11">
        <f t="shared" si="2"/>
        <v>0.4570232266335702</v>
      </c>
    </row>
    <row r="198" spans="1:5" outlineLevel="7">
      <c r="A198" s="12" t="s">
        <v>259</v>
      </c>
      <c r="B198" s="13" t="s">
        <v>11</v>
      </c>
      <c r="C198" s="14">
        <v>6237100</v>
      </c>
      <c r="D198" s="14">
        <v>2993550</v>
      </c>
      <c r="E198" s="18">
        <f t="shared" si="2"/>
        <v>0.4799586346218595</v>
      </c>
    </row>
    <row r="199" spans="1:5" ht="22.5" outlineLevel="7">
      <c r="A199" s="12" t="s">
        <v>260</v>
      </c>
      <c r="B199" s="13" t="s">
        <v>261</v>
      </c>
      <c r="C199" s="14">
        <v>100000</v>
      </c>
      <c r="D199" s="14">
        <v>0</v>
      </c>
      <c r="E199" s="19">
        <f t="shared" si="2"/>
        <v>0</v>
      </c>
    </row>
    <row r="200" spans="1:5" ht="33.75" outlineLevel="7">
      <c r="A200" s="12" t="s">
        <v>262</v>
      </c>
      <c r="B200" s="13" t="s">
        <v>263</v>
      </c>
      <c r="C200" s="14">
        <v>995000</v>
      </c>
      <c r="D200" s="14">
        <v>357390</v>
      </c>
      <c r="E200" s="17">
        <f t="shared" si="2"/>
        <v>0.3591859296482412</v>
      </c>
    </row>
    <row r="201" spans="1:5" outlineLevel="2">
      <c r="A201" s="8" t="s">
        <v>264</v>
      </c>
      <c r="B201" s="9" t="s">
        <v>265</v>
      </c>
      <c r="C201" s="10">
        <v>450000</v>
      </c>
      <c r="D201" s="10">
        <v>134100</v>
      </c>
      <c r="E201" s="11">
        <f t="shared" si="2"/>
        <v>0.29799999999999999</v>
      </c>
    </row>
    <row r="202" spans="1:5" ht="33.75" outlineLevel="7">
      <c r="A202" s="12" t="s">
        <v>266</v>
      </c>
      <c r="B202" s="13" t="s">
        <v>267</v>
      </c>
      <c r="C202" s="14">
        <v>450000</v>
      </c>
      <c r="D202" s="14">
        <v>134100</v>
      </c>
      <c r="E202" s="20">
        <f t="shared" si="2"/>
        <v>0.29799999999999999</v>
      </c>
    </row>
    <row r="203" spans="1:5" ht="21" outlineLevel="2">
      <c r="A203" s="8" t="s">
        <v>268</v>
      </c>
      <c r="B203" s="9" t="s">
        <v>269</v>
      </c>
      <c r="C203" s="10">
        <v>30000</v>
      </c>
      <c r="D203" s="10">
        <v>0</v>
      </c>
      <c r="E203" s="11">
        <f t="shared" si="2"/>
        <v>0</v>
      </c>
    </row>
    <row r="204" spans="1:5" ht="22.5" outlineLevel="7">
      <c r="A204" s="12" t="s">
        <v>270</v>
      </c>
      <c r="B204" s="13" t="s">
        <v>271</v>
      </c>
      <c r="C204" s="14">
        <v>30000</v>
      </c>
      <c r="D204" s="14">
        <v>0</v>
      </c>
      <c r="E204" s="20">
        <f t="shared" si="2"/>
        <v>0</v>
      </c>
    </row>
    <row r="205" spans="1:5" ht="21" outlineLevel="2">
      <c r="A205" s="8" t="s">
        <v>272</v>
      </c>
      <c r="B205" s="9" t="s">
        <v>273</v>
      </c>
      <c r="C205" s="10">
        <v>45000</v>
      </c>
      <c r="D205" s="10">
        <v>0</v>
      </c>
      <c r="E205" s="11">
        <f t="shared" si="2"/>
        <v>0</v>
      </c>
    </row>
    <row r="206" spans="1:5" ht="22.5" outlineLevel="7">
      <c r="A206" s="12" t="s">
        <v>274</v>
      </c>
      <c r="B206" s="13" t="s">
        <v>275</v>
      </c>
      <c r="C206" s="14">
        <v>45000</v>
      </c>
      <c r="D206" s="14">
        <v>0</v>
      </c>
      <c r="E206" s="20">
        <f t="shared" si="2"/>
        <v>0</v>
      </c>
    </row>
    <row r="207" spans="1:5" ht="21" outlineLevel="2">
      <c r="A207" s="8" t="s">
        <v>276</v>
      </c>
      <c r="B207" s="9" t="s">
        <v>277</v>
      </c>
      <c r="C207" s="10">
        <v>180000</v>
      </c>
      <c r="D207" s="10">
        <v>80743.5</v>
      </c>
      <c r="E207" s="11">
        <f t="shared" si="2"/>
        <v>0.448575</v>
      </c>
    </row>
    <row r="208" spans="1:5" ht="22.5" outlineLevel="7">
      <c r="A208" s="12" t="s">
        <v>278</v>
      </c>
      <c r="B208" s="13" t="s">
        <v>279</v>
      </c>
      <c r="C208" s="14">
        <v>180000</v>
      </c>
      <c r="D208" s="14">
        <v>80743.5</v>
      </c>
      <c r="E208" s="20">
        <f t="shared" si="2"/>
        <v>0.448575</v>
      </c>
    </row>
    <row r="209" spans="1:5" ht="21" outlineLevel="1">
      <c r="A209" s="41" t="s">
        <v>280</v>
      </c>
      <c r="B209" s="42" t="s">
        <v>281</v>
      </c>
      <c r="C209" s="43">
        <v>2477600</v>
      </c>
      <c r="D209" s="43">
        <v>649067.5</v>
      </c>
      <c r="E209" s="44">
        <f t="shared" si="2"/>
        <v>0.26197428963513075</v>
      </c>
    </row>
    <row r="210" spans="1:5" outlineLevel="1">
      <c r="A210" s="23"/>
      <c r="B210" s="24" t="s">
        <v>575</v>
      </c>
      <c r="C210" s="25"/>
      <c r="D210" s="25"/>
      <c r="E210" s="27"/>
    </row>
    <row r="211" spans="1:5" outlineLevel="1">
      <c r="A211" s="28"/>
      <c r="B211" s="29" t="s">
        <v>576</v>
      </c>
      <c r="C211" s="30"/>
      <c r="D211" s="30"/>
      <c r="E211" s="32"/>
    </row>
    <row r="212" spans="1:5" outlineLevel="1">
      <c r="A212" s="28"/>
      <c r="B212" s="29" t="s">
        <v>577</v>
      </c>
      <c r="C212" s="30">
        <f>C216+C220</f>
        <v>724600</v>
      </c>
      <c r="D212" s="30">
        <f>D216+D220</f>
        <v>42000</v>
      </c>
      <c r="E212" s="32">
        <f>D212/C212</f>
        <v>5.7963014076731989E-2</v>
      </c>
    </row>
    <row r="213" spans="1:5" outlineLevel="1">
      <c r="A213" s="23"/>
      <c r="B213" s="24" t="s">
        <v>578</v>
      </c>
      <c r="C213" s="25">
        <f>C209-C211-C212</f>
        <v>1753000</v>
      </c>
      <c r="D213" s="25">
        <f>D209-D211-D212</f>
        <v>607067.5</v>
      </c>
      <c r="E213" s="34">
        <f>D213/C213</f>
        <v>0.34630205362236166</v>
      </c>
    </row>
    <row r="214" spans="1:5" outlineLevel="2">
      <c r="A214" s="8" t="s">
        <v>282</v>
      </c>
      <c r="B214" s="9" t="s">
        <v>283</v>
      </c>
      <c r="C214" s="10">
        <v>1030000</v>
      </c>
      <c r="D214" s="10">
        <v>249527.5</v>
      </c>
      <c r="E214" s="11">
        <f t="shared" si="2"/>
        <v>0.24225970873786407</v>
      </c>
    </row>
    <row r="215" spans="1:5" ht="22.5" outlineLevel="7">
      <c r="A215" s="12" t="s">
        <v>284</v>
      </c>
      <c r="B215" s="13" t="s">
        <v>285</v>
      </c>
      <c r="C215" s="14">
        <v>346900</v>
      </c>
      <c r="D215" s="14">
        <v>208927.5</v>
      </c>
      <c r="E215" s="18">
        <f t="shared" si="2"/>
        <v>0.60227010665897951</v>
      </c>
    </row>
    <row r="216" spans="1:5" outlineLevel="7">
      <c r="A216" s="12" t="s">
        <v>286</v>
      </c>
      <c r="B216" s="13" t="s">
        <v>287</v>
      </c>
      <c r="C216" s="14">
        <v>621000</v>
      </c>
      <c r="D216" s="14">
        <v>35000</v>
      </c>
      <c r="E216" s="19">
        <f t="shared" si="2"/>
        <v>5.6360708534621579E-2</v>
      </c>
    </row>
    <row r="217" spans="1:5" outlineLevel="7">
      <c r="A217" s="12" t="s">
        <v>288</v>
      </c>
      <c r="B217" s="13" t="s">
        <v>287</v>
      </c>
      <c r="C217" s="14">
        <v>62100</v>
      </c>
      <c r="D217" s="14">
        <v>5600</v>
      </c>
      <c r="E217" s="17">
        <f t="shared" si="2"/>
        <v>9.0177133655394523E-2</v>
      </c>
    </row>
    <row r="218" spans="1:5" ht="21" outlineLevel="2">
      <c r="A218" s="8" t="s">
        <v>289</v>
      </c>
      <c r="B218" s="9" t="s">
        <v>290</v>
      </c>
      <c r="C218" s="10">
        <v>267600</v>
      </c>
      <c r="D218" s="10">
        <v>7700</v>
      </c>
      <c r="E218" s="11">
        <f t="shared" si="2"/>
        <v>2.8774289985052316E-2</v>
      </c>
    </row>
    <row r="219" spans="1:5" ht="22.5" outlineLevel="7">
      <c r="A219" s="12" t="s">
        <v>291</v>
      </c>
      <c r="B219" s="13" t="s">
        <v>292</v>
      </c>
      <c r="C219" s="14">
        <v>153640</v>
      </c>
      <c r="D219" s="14">
        <v>0</v>
      </c>
      <c r="E219" s="18">
        <f t="shared" si="2"/>
        <v>0</v>
      </c>
    </row>
    <row r="220" spans="1:5" ht="22.5" outlineLevel="7">
      <c r="A220" s="12" t="s">
        <v>293</v>
      </c>
      <c r="B220" s="13" t="s">
        <v>294</v>
      </c>
      <c r="C220" s="14">
        <v>103600</v>
      </c>
      <c r="D220" s="14">
        <v>7000</v>
      </c>
      <c r="E220" s="19">
        <f t="shared" si="2"/>
        <v>6.7567567567567571E-2</v>
      </c>
    </row>
    <row r="221" spans="1:5" ht="22.5" outlineLevel="7">
      <c r="A221" s="12" t="s">
        <v>295</v>
      </c>
      <c r="B221" s="13" t="s">
        <v>294</v>
      </c>
      <c r="C221" s="14">
        <v>10360</v>
      </c>
      <c r="D221" s="14">
        <v>700</v>
      </c>
      <c r="E221" s="17">
        <f t="shared" si="2"/>
        <v>6.7567567567567571E-2</v>
      </c>
    </row>
    <row r="222" spans="1:5" outlineLevel="2">
      <c r="A222" s="8" t="s">
        <v>296</v>
      </c>
      <c r="B222" s="9" t="s">
        <v>297</v>
      </c>
      <c r="C222" s="10">
        <v>395000</v>
      </c>
      <c r="D222" s="10">
        <v>9890</v>
      </c>
      <c r="E222" s="11">
        <f t="shared" si="2"/>
        <v>2.5037974683544306E-2</v>
      </c>
    </row>
    <row r="223" spans="1:5" outlineLevel="7">
      <c r="A223" s="12" t="s">
        <v>298</v>
      </c>
      <c r="B223" s="13" t="s">
        <v>299</v>
      </c>
      <c r="C223" s="14">
        <v>395000</v>
      </c>
      <c r="D223" s="14">
        <v>9890</v>
      </c>
      <c r="E223" s="20">
        <f t="shared" si="2"/>
        <v>2.5037974683544306E-2</v>
      </c>
    </row>
    <row r="224" spans="1:5" outlineLevel="2">
      <c r="A224" s="8" t="s">
        <v>300</v>
      </c>
      <c r="B224" s="9" t="s">
        <v>301</v>
      </c>
      <c r="C224" s="10">
        <v>15000</v>
      </c>
      <c r="D224" s="10">
        <v>0</v>
      </c>
      <c r="E224" s="11">
        <f t="shared" si="2"/>
        <v>0</v>
      </c>
    </row>
    <row r="225" spans="1:5" ht="22.5" outlineLevel="7">
      <c r="A225" s="12" t="s">
        <v>302</v>
      </c>
      <c r="B225" s="13" t="s">
        <v>303</v>
      </c>
      <c r="C225" s="14">
        <v>15000</v>
      </c>
      <c r="D225" s="14">
        <v>0</v>
      </c>
      <c r="E225" s="20">
        <f t="shared" si="2"/>
        <v>0</v>
      </c>
    </row>
    <row r="226" spans="1:5" ht="21" outlineLevel="2">
      <c r="A226" s="8" t="s">
        <v>304</v>
      </c>
      <c r="B226" s="9" t="s">
        <v>305</v>
      </c>
      <c r="C226" s="10">
        <v>80000</v>
      </c>
      <c r="D226" s="10">
        <v>0</v>
      </c>
      <c r="E226" s="11">
        <f t="shared" si="2"/>
        <v>0</v>
      </c>
    </row>
    <row r="227" spans="1:5" ht="22.5" outlineLevel="7">
      <c r="A227" s="12" t="s">
        <v>306</v>
      </c>
      <c r="B227" s="13" t="s">
        <v>307</v>
      </c>
      <c r="C227" s="14">
        <v>80000</v>
      </c>
      <c r="D227" s="14">
        <v>0</v>
      </c>
      <c r="E227" s="20">
        <f t="shared" si="2"/>
        <v>0</v>
      </c>
    </row>
    <row r="228" spans="1:5" ht="21" outlineLevel="2">
      <c r="A228" s="8" t="s">
        <v>308</v>
      </c>
      <c r="B228" s="9" t="s">
        <v>138</v>
      </c>
      <c r="C228" s="10">
        <v>690000</v>
      </c>
      <c r="D228" s="10">
        <v>381950</v>
      </c>
      <c r="E228" s="11">
        <f t="shared" si="2"/>
        <v>0.55355072463768118</v>
      </c>
    </row>
    <row r="229" spans="1:5" ht="22.5" outlineLevel="7">
      <c r="A229" s="12" t="s">
        <v>309</v>
      </c>
      <c r="B229" s="13" t="s">
        <v>310</v>
      </c>
      <c r="C229" s="14">
        <v>690000</v>
      </c>
      <c r="D229" s="14">
        <v>381950</v>
      </c>
      <c r="E229" s="20">
        <f t="shared" si="2"/>
        <v>0.55355072463768118</v>
      </c>
    </row>
    <row r="230" spans="1:5" ht="21">
      <c r="A230" s="41" t="s">
        <v>311</v>
      </c>
      <c r="B230" s="42" t="s">
        <v>312</v>
      </c>
      <c r="C230" s="43">
        <v>147667614.97</v>
      </c>
      <c r="D230" s="43">
        <v>82087304.560000002</v>
      </c>
      <c r="E230" s="44">
        <f t="shared" si="2"/>
        <v>0.55589239777913912</v>
      </c>
    </row>
    <row r="231" spans="1:5" outlineLevel="1">
      <c r="A231" s="41" t="s">
        <v>313</v>
      </c>
      <c r="B231" s="42" t="s">
        <v>314</v>
      </c>
      <c r="C231" s="43">
        <v>30570368.690000001</v>
      </c>
      <c r="D231" s="43">
        <v>12253998.220000001</v>
      </c>
      <c r="E231" s="44">
        <f t="shared" si="2"/>
        <v>0.40084561440073363</v>
      </c>
    </row>
    <row r="232" spans="1:5" outlineLevel="1">
      <c r="A232" s="23"/>
      <c r="B232" s="24" t="s">
        <v>575</v>
      </c>
      <c r="C232" s="25"/>
      <c r="D232" s="25"/>
      <c r="E232" s="27"/>
    </row>
    <row r="233" spans="1:5" outlineLevel="1">
      <c r="A233" s="28"/>
      <c r="B233" s="29" t="s">
        <v>576</v>
      </c>
      <c r="C233" s="30">
        <v>37662.5</v>
      </c>
      <c r="D233" s="30">
        <v>0</v>
      </c>
      <c r="E233" s="32"/>
    </row>
    <row r="234" spans="1:5" outlineLevel="1">
      <c r="A234" s="28"/>
      <c r="B234" s="29" t="s">
        <v>577</v>
      </c>
      <c r="C234" s="30">
        <f>C241+C242+C243-C233</f>
        <v>7661315.2699999996</v>
      </c>
      <c r="D234" s="30">
        <f>D241+D242+D243-D233</f>
        <v>1791978</v>
      </c>
      <c r="E234" s="32">
        <f>D234/C234</f>
        <v>0.23389952466999836</v>
      </c>
    </row>
    <row r="235" spans="1:5" outlineLevel="1">
      <c r="A235" s="23"/>
      <c r="B235" s="24" t="s">
        <v>578</v>
      </c>
      <c r="C235" s="25">
        <f>C231-C233-C234</f>
        <v>22871390.920000002</v>
      </c>
      <c r="D235" s="25">
        <f>D231-D233-D234</f>
        <v>10462020.220000001</v>
      </c>
      <c r="E235" s="34">
        <f>D235/C235</f>
        <v>0.45742824547025845</v>
      </c>
    </row>
    <row r="236" spans="1:5" outlineLevel="2">
      <c r="A236" s="8" t="s">
        <v>315</v>
      </c>
      <c r="B236" s="9" t="s">
        <v>316</v>
      </c>
      <c r="C236" s="10">
        <v>30570368.690000001</v>
      </c>
      <c r="D236" s="10">
        <v>12253998.220000001</v>
      </c>
      <c r="E236" s="11">
        <f t="shared" si="2"/>
        <v>0.40084561440073363</v>
      </c>
    </row>
    <row r="237" spans="1:5" outlineLevel="7">
      <c r="A237" s="12" t="s">
        <v>317</v>
      </c>
      <c r="B237" s="13" t="s">
        <v>9</v>
      </c>
      <c r="C237" s="14">
        <v>17061914.489999998</v>
      </c>
      <c r="D237" s="14">
        <v>7823027.7999999998</v>
      </c>
      <c r="E237" s="18">
        <f t="shared" si="2"/>
        <v>0.45850820578107354</v>
      </c>
    </row>
    <row r="238" spans="1:5" outlineLevel="7">
      <c r="A238" s="12" t="s">
        <v>318</v>
      </c>
      <c r="B238" s="13" t="s">
        <v>319</v>
      </c>
      <c r="C238" s="14">
        <v>400000</v>
      </c>
      <c r="D238" s="14">
        <v>0</v>
      </c>
      <c r="E238" s="19">
        <f t="shared" si="2"/>
        <v>0</v>
      </c>
    </row>
    <row r="239" spans="1:5" outlineLevel="7">
      <c r="A239" s="12" t="s">
        <v>320</v>
      </c>
      <c r="B239" s="13" t="s">
        <v>321</v>
      </c>
      <c r="C239" s="14">
        <v>98472.23</v>
      </c>
      <c r="D239" s="14">
        <v>0</v>
      </c>
      <c r="E239" s="19">
        <f t="shared" si="2"/>
        <v>0</v>
      </c>
    </row>
    <row r="240" spans="1:5" outlineLevel="7">
      <c r="A240" s="12" t="s">
        <v>322</v>
      </c>
      <c r="B240" s="13" t="s">
        <v>323</v>
      </c>
      <c r="C240" s="14">
        <v>169000</v>
      </c>
      <c r="D240" s="14">
        <v>21000</v>
      </c>
      <c r="E240" s="19">
        <f t="shared" si="2"/>
        <v>0.1242603550295858</v>
      </c>
    </row>
    <row r="241" spans="1:5" ht="22.5" outlineLevel="7">
      <c r="A241" s="12" t="s">
        <v>324</v>
      </c>
      <c r="B241" s="13" t="s">
        <v>325</v>
      </c>
      <c r="C241" s="14">
        <v>4864200</v>
      </c>
      <c r="D241" s="14">
        <v>1791978</v>
      </c>
      <c r="E241" s="19">
        <f t="shared" si="2"/>
        <v>0.36840138152214136</v>
      </c>
    </row>
    <row r="242" spans="1:5" outlineLevel="7">
      <c r="A242" s="12" t="s">
        <v>326</v>
      </c>
      <c r="B242" s="13" t="s">
        <v>327</v>
      </c>
      <c r="C242" s="14">
        <v>2500000</v>
      </c>
      <c r="D242" s="14">
        <v>0</v>
      </c>
      <c r="E242" s="19">
        <f t="shared" si="2"/>
        <v>0</v>
      </c>
    </row>
    <row r="243" spans="1:5" ht="22.5" outlineLevel="7">
      <c r="A243" s="12" t="s">
        <v>328</v>
      </c>
      <c r="B243" s="13" t="s">
        <v>329</v>
      </c>
      <c r="C243" s="14">
        <v>334777.77</v>
      </c>
      <c r="D243" s="14">
        <v>0</v>
      </c>
      <c r="E243" s="19">
        <f t="shared" si="2"/>
        <v>0</v>
      </c>
    </row>
    <row r="244" spans="1:5" ht="22.5" outlineLevel="7">
      <c r="A244" s="12" t="s">
        <v>330</v>
      </c>
      <c r="B244" s="13" t="s">
        <v>325</v>
      </c>
      <c r="C244" s="14">
        <v>4864200</v>
      </c>
      <c r="D244" s="14">
        <v>2617992.42</v>
      </c>
      <c r="E244" s="19">
        <f t="shared" si="2"/>
        <v>0.53821644258048595</v>
      </c>
    </row>
    <row r="245" spans="1:5" outlineLevel="7">
      <c r="A245" s="12" t="s">
        <v>331</v>
      </c>
      <c r="B245" s="13" t="s">
        <v>327</v>
      </c>
      <c r="C245" s="14">
        <v>277804.2</v>
      </c>
      <c r="D245" s="14">
        <v>0</v>
      </c>
      <c r="E245" s="17">
        <f t="shared" si="2"/>
        <v>0</v>
      </c>
    </row>
    <row r="246" spans="1:5" outlineLevel="1">
      <c r="A246" s="41" t="s">
        <v>332</v>
      </c>
      <c r="B246" s="42" t="s">
        <v>333</v>
      </c>
      <c r="C246" s="43">
        <v>105976772.8</v>
      </c>
      <c r="D246" s="43">
        <v>64305109.799999997</v>
      </c>
      <c r="E246" s="44">
        <f t="shared" si="2"/>
        <v>0.60678494070919664</v>
      </c>
    </row>
    <row r="247" spans="1:5" outlineLevel="1">
      <c r="A247" s="23"/>
      <c r="B247" s="24" t="s">
        <v>575</v>
      </c>
      <c r="C247" s="25"/>
      <c r="D247" s="25"/>
      <c r="E247" s="27"/>
    </row>
    <row r="248" spans="1:5" outlineLevel="1">
      <c r="A248" s="28"/>
      <c r="B248" s="29" t="s">
        <v>576</v>
      </c>
      <c r="C248" s="30"/>
      <c r="D248" s="30"/>
      <c r="E248" s="32"/>
    </row>
    <row r="249" spans="1:5" outlineLevel="1">
      <c r="A249" s="28"/>
      <c r="B249" s="29" t="s">
        <v>577</v>
      </c>
      <c r="C249" s="30">
        <f>C255</f>
        <v>380000</v>
      </c>
      <c r="D249" s="30">
        <f>D255</f>
        <v>274750</v>
      </c>
      <c r="E249" s="32">
        <f>D249/C249</f>
        <v>0.72302631578947374</v>
      </c>
    </row>
    <row r="250" spans="1:5" outlineLevel="1">
      <c r="A250" s="23"/>
      <c r="B250" s="24" t="s">
        <v>578</v>
      </c>
      <c r="C250" s="25">
        <f>C246-C248-C249</f>
        <v>105596772.8</v>
      </c>
      <c r="D250" s="25">
        <f>D246-D248-D249</f>
        <v>64030359.799999997</v>
      </c>
      <c r="E250" s="34">
        <f>D250/C250</f>
        <v>0.60636663509853017</v>
      </c>
    </row>
    <row r="251" spans="1:5" ht="21" outlineLevel="2">
      <c r="A251" s="8" t="s">
        <v>334</v>
      </c>
      <c r="B251" s="9" t="s">
        <v>65</v>
      </c>
      <c r="C251" s="10">
        <v>105554551</v>
      </c>
      <c r="D251" s="10">
        <v>63998663</v>
      </c>
      <c r="E251" s="11">
        <f t="shared" si="2"/>
        <v>0.60630889330389937</v>
      </c>
    </row>
    <row r="252" spans="1:5" outlineLevel="7">
      <c r="A252" s="12" t="s">
        <v>335</v>
      </c>
      <c r="B252" s="13" t="s">
        <v>336</v>
      </c>
      <c r="C252" s="14">
        <v>105272551</v>
      </c>
      <c r="D252" s="14">
        <v>63926663</v>
      </c>
      <c r="E252" s="15">
        <f t="shared" si="2"/>
        <v>0.60724911092921074</v>
      </c>
    </row>
    <row r="253" spans="1:5" ht="22.5" outlineLevel="7">
      <c r="A253" s="12" t="s">
        <v>337</v>
      </c>
      <c r="B253" s="13" t="s">
        <v>101</v>
      </c>
      <c r="C253" s="14">
        <v>282000</v>
      </c>
      <c r="D253" s="14">
        <v>72000</v>
      </c>
      <c r="E253" s="17">
        <f t="shared" si="2"/>
        <v>0.25531914893617019</v>
      </c>
    </row>
    <row r="254" spans="1:5" outlineLevel="2">
      <c r="A254" s="8" t="s">
        <v>338</v>
      </c>
      <c r="B254" s="9" t="s">
        <v>339</v>
      </c>
      <c r="C254" s="10">
        <v>422221.8</v>
      </c>
      <c r="D254" s="10">
        <v>306446.8</v>
      </c>
      <c r="E254" s="11">
        <f t="shared" si="2"/>
        <v>0.72579577842735732</v>
      </c>
    </row>
    <row r="255" spans="1:5" ht="33.75" outlineLevel="7">
      <c r="A255" s="12" t="s">
        <v>340</v>
      </c>
      <c r="B255" s="13" t="s">
        <v>341</v>
      </c>
      <c r="C255" s="14">
        <v>380000</v>
      </c>
      <c r="D255" s="14">
        <v>274750</v>
      </c>
      <c r="E255" s="15">
        <f t="shared" si="2"/>
        <v>0.72302631578947374</v>
      </c>
    </row>
    <row r="256" spans="1:5" ht="33.75" outlineLevel="7">
      <c r="A256" s="12" t="s">
        <v>342</v>
      </c>
      <c r="B256" s="13" t="s">
        <v>341</v>
      </c>
      <c r="C256" s="14">
        <v>42221.8</v>
      </c>
      <c r="D256" s="14">
        <v>31696.799999999999</v>
      </c>
      <c r="E256" s="17">
        <f t="shared" si="2"/>
        <v>0.75072119142244043</v>
      </c>
    </row>
    <row r="257" spans="1:5" ht="21" outlineLevel="1">
      <c r="A257" s="41" t="s">
        <v>343</v>
      </c>
      <c r="B257" s="42" t="s">
        <v>344</v>
      </c>
      <c r="C257" s="43">
        <v>5427774</v>
      </c>
      <c r="D257" s="43">
        <v>2865523.99</v>
      </c>
      <c r="E257" s="44">
        <f t="shared" si="2"/>
        <v>0.52793723356941546</v>
      </c>
    </row>
    <row r="258" spans="1:5" outlineLevel="1">
      <c r="A258" s="23"/>
      <c r="B258" s="24" t="s">
        <v>575</v>
      </c>
      <c r="C258" s="25"/>
      <c r="D258" s="25"/>
      <c r="E258" s="27"/>
    </row>
    <row r="259" spans="1:5" outlineLevel="1">
      <c r="A259" s="28"/>
      <c r="B259" s="29" t="s">
        <v>576</v>
      </c>
      <c r="C259" s="30"/>
      <c r="D259" s="30"/>
      <c r="E259" s="32"/>
    </row>
    <row r="260" spans="1:5" outlineLevel="1">
      <c r="A260" s="28"/>
      <c r="B260" s="29" t="s">
        <v>577</v>
      </c>
      <c r="C260" s="30">
        <f>C268+C269</f>
        <v>836700</v>
      </c>
      <c r="D260" s="30">
        <f>D268+D269</f>
        <v>74794.820000000007</v>
      </c>
      <c r="E260" s="32">
        <f>D260/C260</f>
        <v>8.9392637743516204E-2</v>
      </c>
    </row>
    <row r="261" spans="1:5" outlineLevel="1">
      <c r="A261" s="23"/>
      <c r="B261" s="24" t="s">
        <v>578</v>
      </c>
      <c r="C261" s="25">
        <f>C257-C259-C260</f>
        <v>4591074</v>
      </c>
      <c r="D261" s="25">
        <f>D257-D259-D260</f>
        <v>2790729.1700000004</v>
      </c>
      <c r="E261" s="34">
        <f>D261/C261</f>
        <v>0.60785976658185004</v>
      </c>
    </row>
    <row r="262" spans="1:5" outlineLevel="2">
      <c r="A262" s="8" t="s">
        <v>345</v>
      </c>
      <c r="B262" s="9" t="s">
        <v>346</v>
      </c>
      <c r="C262" s="10">
        <v>4498074.93</v>
      </c>
      <c r="D262" s="10">
        <v>2783773.99</v>
      </c>
      <c r="E262" s="11">
        <f t="shared" si="2"/>
        <v>0.61888119547177045</v>
      </c>
    </row>
    <row r="263" spans="1:5" outlineLevel="7">
      <c r="A263" s="12" t="s">
        <v>347</v>
      </c>
      <c r="B263" s="13" t="s">
        <v>348</v>
      </c>
      <c r="C263" s="14">
        <v>206000</v>
      </c>
      <c r="D263" s="14">
        <v>170000</v>
      </c>
      <c r="E263" s="18">
        <f t="shared" si="2"/>
        <v>0.82524271844660191</v>
      </c>
    </row>
    <row r="264" spans="1:5" ht="22.5" outlineLevel="7">
      <c r="A264" s="12" t="s">
        <v>349</v>
      </c>
      <c r="B264" s="13" t="s">
        <v>350</v>
      </c>
      <c r="C264" s="14">
        <v>2889374.93</v>
      </c>
      <c r="D264" s="14">
        <v>1658229.27</v>
      </c>
      <c r="E264" s="19">
        <f t="shared" si="2"/>
        <v>0.57390588282012955</v>
      </c>
    </row>
    <row r="265" spans="1:5" outlineLevel="7">
      <c r="A265" s="12" t="s">
        <v>351</v>
      </c>
      <c r="B265" s="13" t="s">
        <v>352</v>
      </c>
      <c r="C265" s="14">
        <v>1298700</v>
      </c>
      <c r="D265" s="14">
        <v>955544.72</v>
      </c>
      <c r="E265" s="19">
        <f t="shared" si="2"/>
        <v>0.7357701701701701</v>
      </c>
    </row>
    <row r="266" spans="1:5" ht="22.5" outlineLevel="7">
      <c r="A266" s="12" t="s">
        <v>353</v>
      </c>
      <c r="B266" s="13" t="s">
        <v>354</v>
      </c>
      <c r="C266" s="14">
        <v>104000</v>
      </c>
      <c r="D266" s="14">
        <v>0</v>
      </c>
      <c r="E266" s="17">
        <f t="shared" ref="E266:E349" si="3">D266/C266</f>
        <v>0</v>
      </c>
    </row>
    <row r="267" spans="1:5" outlineLevel="2">
      <c r="A267" s="8" t="s">
        <v>355</v>
      </c>
      <c r="B267" s="9" t="s">
        <v>339</v>
      </c>
      <c r="C267" s="10">
        <v>929699.07</v>
      </c>
      <c r="D267" s="10">
        <v>81750</v>
      </c>
      <c r="E267" s="11">
        <f t="shared" si="3"/>
        <v>8.7931678795806476E-2</v>
      </c>
    </row>
    <row r="268" spans="1:5" ht="22.5" outlineLevel="7">
      <c r="A268" s="12" t="s">
        <v>356</v>
      </c>
      <c r="B268" s="13" t="s">
        <v>357</v>
      </c>
      <c r="C268" s="14">
        <v>337700</v>
      </c>
      <c r="D268" s="14">
        <v>74794.820000000007</v>
      </c>
      <c r="E268" s="18">
        <f t="shared" si="3"/>
        <v>0.22148303227716912</v>
      </c>
    </row>
    <row r="269" spans="1:5" ht="22.5" outlineLevel="7">
      <c r="A269" s="12" t="s">
        <v>358</v>
      </c>
      <c r="B269" s="13" t="s">
        <v>359</v>
      </c>
      <c r="C269" s="14">
        <v>499000</v>
      </c>
      <c r="D269" s="14">
        <v>0</v>
      </c>
      <c r="E269" s="19">
        <f t="shared" si="3"/>
        <v>0</v>
      </c>
    </row>
    <row r="270" spans="1:5" ht="22.5" outlineLevel="7">
      <c r="A270" s="12" t="s">
        <v>360</v>
      </c>
      <c r="B270" s="13" t="s">
        <v>357</v>
      </c>
      <c r="C270" s="14">
        <v>37555.18</v>
      </c>
      <c r="D270" s="14">
        <v>6955.18</v>
      </c>
      <c r="E270" s="19">
        <f t="shared" si="3"/>
        <v>0.1851989525812418</v>
      </c>
    </row>
    <row r="271" spans="1:5" ht="22.5" outlineLevel="7">
      <c r="A271" s="12" t="s">
        <v>361</v>
      </c>
      <c r="B271" s="13" t="s">
        <v>359</v>
      </c>
      <c r="C271" s="14">
        <v>55443.89</v>
      </c>
      <c r="D271" s="14">
        <v>0</v>
      </c>
      <c r="E271" s="17">
        <f t="shared" si="3"/>
        <v>0</v>
      </c>
    </row>
    <row r="272" spans="1:5" outlineLevel="1">
      <c r="A272" s="41" t="s">
        <v>362</v>
      </c>
      <c r="B272" s="42" t="s">
        <v>363</v>
      </c>
      <c r="C272" s="43">
        <v>1979904</v>
      </c>
      <c r="D272" s="43">
        <v>669212</v>
      </c>
      <c r="E272" s="44">
        <f t="shared" si="3"/>
        <v>0.33800224657357125</v>
      </c>
    </row>
    <row r="273" spans="1:5" outlineLevel="1">
      <c r="A273" s="23"/>
      <c r="B273" s="24" t="s">
        <v>575</v>
      </c>
      <c r="C273" s="25"/>
      <c r="D273" s="25"/>
      <c r="E273" s="27"/>
    </row>
    <row r="274" spans="1:5" outlineLevel="1">
      <c r="A274" s="28"/>
      <c r="B274" s="29" t="s">
        <v>576</v>
      </c>
      <c r="C274" s="30"/>
      <c r="D274" s="30"/>
      <c r="E274" s="32"/>
    </row>
    <row r="275" spans="1:5" outlineLevel="1">
      <c r="A275" s="28"/>
      <c r="B275" s="29" t="s">
        <v>577</v>
      </c>
      <c r="C275" s="30"/>
      <c r="D275" s="30"/>
      <c r="E275" s="32"/>
    </row>
    <row r="276" spans="1:5" outlineLevel="1">
      <c r="A276" s="23"/>
      <c r="B276" s="24" t="s">
        <v>578</v>
      </c>
      <c r="C276" s="25">
        <f>C272-C274-C275</f>
        <v>1979904</v>
      </c>
      <c r="D276" s="25">
        <f>D272-D274-D275</f>
        <v>669212</v>
      </c>
      <c r="E276" s="34">
        <f>D276/C276</f>
        <v>0.33800224657357125</v>
      </c>
    </row>
    <row r="277" spans="1:5" ht="21" outlineLevel="2">
      <c r="A277" s="8" t="s">
        <v>364</v>
      </c>
      <c r="B277" s="9" t="s">
        <v>365</v>
      </c>
      <c r="C277" s="10">
        <v>1979904</v>
      </c>
      <c r="D277" s="10">
        <v>669212</v>
      </c>
      <c r="E277" s="11">
        <f t="shared" si="3"/>
        <v>0.33800224657357125</v>
      </c>
    </row>
    <row r="278" spans="1:5" outlineLevel="7">
      <c r="A278" s="12" t="s">
        <v>366</v>
      </c>
      <c r="B278" s="13" t="s">
        <v>367</v>
      </c>
      <c r="C278" s="14">
        <v>365904</v>
      </c>
      <c r="D278" s="14">
        <v>182952</v>
      </c>
      <c r="E278" s="18">
        <f t="shared" si="3"/>
        <v>0.5</v>
      </c>
    </row>
    <row r="279" spans="1:5" ht="22.5" outlineLevel="7">
      <c r="A279" s="12" t="s">
        <v>368</v>
      </c>
      <c r="B279" s="13" t="s">
        <v>369</v>
      </c>
      <c r="C279" s="14">
        <v>1067400</v>
      </c>
      <c r="D279" s="14">
        <v>486260</v>
      </c>
      <c r="E279" s="19">
        <f t="shared" si="3"/>
        <v>0.45555555555555555</v>
      </c>
    </row>
    <row r="280" spans="1:5" ht="22.5" outlineLevel="7">
      <c r="A280" s="12" t="s">
        <v>370</v>
      </c>
      <c r="B280" s="13" t="s">
        <v>371</v>
      </c>
      <c r="C280" s="14">
        <v>546600</v>
      </c>
      <c r="D280" s="14">
        <v>0</v>
      </c>
      <c r="E280" s="17">
        <f t="shared" si="3"/>
        <v>0</v>
      </c>
    </row>
    <row r="281" spans="1:5" ht="21" outlineLevel="1">
      <c r="A281" s="41" t="s">
        <v>372</v>
      </c>
      <c r="B281" s="42" t="s">
        <v>373</v>
      </c>
      <c r="C281" s="43">
        <v>3712795.48</v>
      </c>
      <c r="D281" s="43">
        <v>1993460.55</v>
      </c>
      <c r="E281" s="44">
        <f t="shared" si="3"/>
        <v>0.53691633722846488</v>
      </c>
    </row>
    <row r="282" spans="1:5" outlineLevel="1">
      <c r="A282" s="23"/>
      <c r="B282" s="24" t="s">
        <v>575</v>
      </c>
      <c r="C282" s="25"/>
      <c r="D282" s="25"/>
      <c r="E282" s="27"/>
    </row>
    <row r="283" spans="1:5" outlineLevel="1">
      <c r="A283" s="28"/>
      <c r="B283" s="29" t="s">
        <v>576</v>
      </c>
      <c r="C283" s="30"/>
      <c r="D283" s="30"/>
      <c r="E283" s="32"/>
    </row>
    <row r="284" spans="1:5" outlineLevel="1">
      <c r="A284" s="28"/>
      <c r="B284" s="29" t="s">
        <v>577</v>
      </c>
      <c r="C284" s="30"/>
      <c r="D284" s="30"/>
      <c r="E284" s="32"/>
    </row>
    <row r="285" spans="1:5" outlineLevel="1">
      <c r="A285" s="23"/>
      <c r="B285" s="24" t="s">
        <v>578</v>
      </c>
      <c r="C285" s="25">
        <f>C281-C283-C284</f>
        <v>3712795.48</v>
      </c>
      <c r="D285" s="25">
        <f>D281-D283-D284</f>
        <v>1993460.55</v>
      </c>
      <c r="E285" s="34">
        <f>D285/C285</f>
        <v>0.53691633722846488</v>
      </c>
    </row>
    <row r="286" spans="1:5" ht="21" outlineLevel="2">
      <c r="A286" s="8" t="s">
        <v>374</v>
      </c>
      <c r="B286" s="9" t="s">
        <v>375</v>
      </c>
      <c r="C286" s="10">
        <v>3712795.48</v>
      </c>
      <c r="D286" s="10">
        <v>1993460.55</v>
      </c>
      <c r="E286" s="11">
        <f t="shared" si="3"/>
        <v>0.53691633722846488</v>
      </c>
    </row>
    <row r="287" spans="1:5" outlineLevel="7">
      <c r="A287" s="12" t="s">
        <v>376</v>
      </c>
      <c r="B287" s="13" t="s">
        <v>377</v>
      </c>
      <c r="C287" s="14">
        <v>2232400.3199999998</v>
      </c>
      <c r="D287" s="14">
        <v>1401348.6</v>
      </c>
      <c r="E287" s="18">
        <f t="shared" si="3"/>
        <v>0.62773176810868769</v>
      </c>
    </row>
    <row r="288" spans="1:5" ht="22.5" outlineLevel="7">
      <c r="A288" s="12" t="s">
        <v>378</v>
      </c>
      <c r="B288" s="13" t="s">
        <v>379</v>
      </c>
      <c r="C288" s="14">
        <v>434041.76</v>
      </c>
      <c r="D288" s="14">
        <v>203759.01</v>
      </c>
      <c r="E288" s="19">
        <f t="shared" si="3"/>
        <v>0.46944563583006393</v>
      </c>
    </row>
    <row r="289" spans="1:5" outlineLevel="7">
      <c r="A289" s="12" t="s">
        <v>380</v>
      </c>
      <c r="B289" s="13" t="s">
        <v>381</v>
      </c>
      <c r="C289" s="14">
        <v>670639.4</v>
      </c>
      <c r="D289" s="14">
        <v>208909.16</v>
      </c>
      <c r="E289" s="19">
        <f t="shared" si="3"/>
        <v>0.31150743603790648</v>
      </c>
    </row>
    <row r="290" spans="1:5" ht="33.75" outlineLevel="7">
      <c r="A290" s="12" t="s">
        <v>382</v>
      </c>
      <c r="B290" s="13" t="s">
        <v>383</v>
      </c>
      <c r="C290" s="14">
        <v>375714</v>
      </c>
      <c r="D290" s="14">
        <v>179443.78</v>
      </c>
      <c r="E290" s="17">
        <f t="shared" si="3"/>
        <v>0.47760738221093701</v>
      </c>
    </row>
    <row r="291" spans="1:5" ht="21">
      <c r="A291" s="41" t="s">
        <v>384</v>
      </c>
      <c r="B291" s="42" t="s">
        <v>385</v>
      </c>
      <c r="C291" s="43">
        <v>15967938.869999999</v>
      </c>
      <c r="D291" s="43">
        <v>246047.24</v>
      </c>
      <c r="E291" s="44">
        <f t="shared" si="3"/>
        <v>1.5408829029416243E-2</v>
      </c>
    </row>
    <row r="292" spans="1:5">
      <c r="A292" s="23"/>
      <c r="B292" s="24" t="s">
        <v>575</v>
      </c>
      <c r="C292" s="25"/>
      <c r="D292" s="25"/>
      <c r="E292" s="27"/>
    </row>
    <row r="293" spans="1:5">
      <c r="A293" s="28"/>
      <c r="B293" s="29" t="s">
        <v>576</v>
      </c>
      <c r="C293" s="30"/>
      <c r="D293" s="30"/>
      <c r="E293" s="32"/>
    </row>
    <row r="294" spans="1:5">
      <c r="A294" s="28"/>
      <c r="B294" s="29" t="s">
        <v>577</v>
      </c>
      <c r="C294" s="30"/>
      <c r="D294" s="30"/>
      <c r="E294" s="32"/>
    </row>
    <row r="295" spans="1:5">
      <c r="A295" s="23"/>
      <c r="B295" s="24" t="s">
        <v>578</v>
      </c>
      <c r="C295" s="25">
        <f>C291-C293-C294</f>
        <v>15967938.869999999</v>
      </c>
      <c r="D295" s="25">
        <f>D291-D293-D294</f>
        <v>246047.24</v>
      </c>
      <c r="E295" s="34">
        <f>D295/C295</f>
        <v>1.5408829029416243E-2</v>
      </c>
    </row>
    <row r="296" spans="1:5" ht="21" outlineLevel="1">
      <c r="A296" s="8" t="s">
        <v>386</v>
      </c>
      <c r="B296" s="9" t="s">
        <v>387</v>
      </c>
      <c r="C296" s="10">
        <v>381856.61</v>
      </c>
      <c r="D296" s="10">
        <v>0</v>
      </c>
      <c r="E296" s="11">
        <f t="shared" si="3"/>
        <v>0</v>
      </c>
    </row>
    <row r="297" spans="1:5" ht="22.5" outlineLevel="7">
      <c r="A297" s="12" t="s">
        <v>388</v>
      </c>
      <c r="B297" s="13" t="s">
        <v>389</v>
      </c>
      <c r="C297" s="14">
        <v>261709.48</v>
      </c>
      <c r="D297" s="14">
        <v>0</v>
      </c>
      <c r="E297" s="15">
        <f t="shared" si="3"/>
        <v>0</v>
      </c>
    </row>
    <row r="298" spans="1:5" ht="22.5" outlineLevel="7">
      <c r="A298" s="12" t="s">
        <v>390</v>
      </c>
      <c r="B298" s="13" t="s">
        <v>391</v>
      </c>
      <c r="C298" s="14">
        <v>120147.13</v>
      </c>
      <c r="D298" s="14">
        <v>0</v>
      </c>
      <c r="E298" s="17">
        <f t="shared" si="3"/>
        <v>0</v>
      </c>
    </row>
    <row r="299" spans="1:5" ht="31.5" outlineLevel="1">
      <c r="A299" s="8" t="s">
        <v>392</v>
      </c>
      <c r="B299" s="9" t="s">
        <v>393</v>
      </c>
      <c r="C299" s="10">
        <v>470000</v>
      </c>
      <c r="D299" s="10">
        <v>0</v>
      </c>
      <c r="E299" s="11">
        <f t="shared" si="3"/>
        <v>0</v>
      </c>
    </row>
    <row r="300" spans="1:5" ht="22.5" outlineLevel="7">
      <c r="A300" s="12" t="s">
        <v>394</v>
      </c>
      <c r="B300" s="13" t="s">
        <v>395</v>
      </c>
      <c r="C300" s="14">
        <v>470000</v>
      </c>
      <c r="D300" s="14">
        <v>0</v>
      </c>
      <c r="E300" s="20">
        <f t="shared" si="3"/>
        <v>0</v>
      </c>
    </row>
    <row r="301" spans="1:5" ht="31.5" outlineLevel="1">
      <c r="A301" s="8" t="s">
        <v>396</v>
      </c>
      <c r="B301" s="9" t="s">
        <v>397</v>
      </c>
      <c r="C301" s="10">
        <v>929000</v>
      </c>
      <c r="D301" s="10">
        <v>0</v>
      </c>
      <c r="E301" s="11">
        <f t="shared" si="3"/>
        <v>0</v>
      </c>
    </row>
    <row r="302" spans="1:5" ht="22.5" outlineLevel="7">
      <c r="A302" s="12" t="s">
        <v>398</v>
      </c>
      <c r="B302" s="13" t="s">
        <v>399</v>
      </c>
      <c r="C302" s="14">
        <v>929000</v>
      </c>
      <c r="D302" s="14">
        <v>0</v>
      </c>
      <c r="E302" s="20">
        <f t="shared" si="3"/>
        <v>0</v>
      </c>
    </row>
    <row r="303" spans="1:5" ht="31.5" outlineLevel="1">
      <c r="A303" s="8" t="s">
        <v>400</v>
      </c>
      <c r="B303" s="9" t="s">
        <v>401</v>
      </c>
      <c r="C303" s="10">
        <v>14095049.34</v>
      </c>
      <c r="D303" s="10">
        <v>246047.24</v>
      </c>
      <c r="E303" s="11">
        <f t="shared" si="3"/>
        <v>1.7456287953653945E-2</v>
      </c>
    </row>
    <row r="304" spans="1:5" ht="33.75" outlineLevel="7">
      <c r="A304" s="12" t="s">
        <v>402</v>
      </c>
      <c r="B304" s="13" t="s">
        <v>403</v>
      </c>
      <c r="C304" s="14">
        <v>14095049.34</v>
      </c>
      <c r="D304" s="14">
        <v>246047.24</v>
      </c>
      <c r="E304" s="20">
        <f t="shared" si="3"/>
        <v>1.7456287953653945E-2</v>
      </c>
    </row>
    <row r="305" spans="1:5" ht="21" outlineLevel="1">
      <c r="A305" s="8" t="s">
        <v>404</v>
      </c>
      <c r="B305" s="9" t="s">
        <v>405</v>
      </c>
      <c r="C305" s="10">
        <v>92032.92</v>
      </c>
      <c r="D305" s="10">
        <v>0</v>
      </c>
      <c r="E305" s="11">
        <f t="shared" si="3"/>
        <v>0</v>
      </c>
    </row>
    <row r="306" spans="1:5" ht="22.5" outlineLevel="7">
      <c r="A306" s="12" t="s">
        <v>406</v>
      </c>
      <c r="B306" s="13" t="s">
        <v>407</v>
      </c>
      <c r="C306" s="14">
        <v>92032.92</v>
      </c>
      <c r="D306" s="14">
        <v>0</v>
      </c>
      <c r="E306" s="20">
        <f t="shared" si="3"/>
        <v>0</v>
      </c>
    </row>
    <row r="307" spans="1:5" ht="21">
      <c r="A307" s="41" t="s">
        <v>408</v>
      </c>
      <c r="B307" s="42" t="s">
        <v>409</v>
      </c>
      <c r="C307" s="43">
        <v>2081401</v>
      </c>
      <c r="D307" s="43">
        <v>646350.5</v>
      </c>
      <c r="E307" s="44">
        <f t="shared" si="3"/>
        <v>0.31053626859985173</v>
      </c>
    </row>
    <row r="308" spans="1:5">
      <c r="A308" s="23"/>
      <c r="B308" s="24" t="s">
        <v>575</v>
      </c>
      <c r="C308" s="25"/>
      <c r="D308" s="25"/>
      <c r="E308" s="27"/>
    </row>
    <row r="309" spans="1:5">
      <c r="A309" s="28"/>
      <c r="B309" s="29" t="s">
        <v>576</v>
      </c>
      <c r="C309" s="30"/>
      <c r="D309" s="30"/>
      <c r="E309" s="32"/>
    </row>
    <row r="310" spans="1:5">
      <c r="A310" s="28"/>
      <c r="B310" s="29" t="s">
        <v>577</v>
      </c>
      <c r="C310" s="30">
        <f>C313+C324</f>
        <v>981197</v>
      </c>
      <c r="D310" s="30">
        <f>D313+D324</f>
        <v>69248.5</v>
      </c>
      <c r="E310" s="32">
        <f>D310/C310</f>
        <v>7.0575531722987334E-2</v>
      </c>
    </row>
    <row r="311" spans="1:5">
      <c r="A311" s="23"/>
      <c r="B311" s="24" t="s">
        <v>578</v>
      </c>
      <c r="C311" s="25">
        <f>C307-C309-C310</f>
        <v>1100204</v>
      </c>
      <c r="D311" s="25">
        <f>D307-D309-D310</f>
        <v>577102</v>
      </c>
      <c r="E311" s="34">
        <f>D311/C311</f>
        <v>0.52454090332338366</v>
      </c>
    </row>
    <row r="312" spans="1:5" ht="21" outlineLevel="1">
      <c r="A312" s="8" t="s">
        <v>410</v>
      </c>
      <c r="B312" s="9" t="s">
        <v>411</v>
      </c>
      <c r="C312" s="10">
        <v>942700</v>
      </c>
      <c r="D312" s="10">
        <v>0</v>
      </c>
      <c r="E312" s="11">
        <f t="shared" si="3"/>
        <v>0</v>
      </c>
    </row>
    <row r="313" spans="1:5" ht="45" outlineLevel="7">
      <c r="A313" s="12" t="s">
        <v>412</v>
      </c>
      <c r="B313" s="21" t="s">
        <v>413</v>
      </c>
      <c r="C313" s="14">
        <v>842700</v>
      </c>
      <c r="D313" s="14">
        <v>0</v>
      </c>
      <c r="E313" s="20">
        <f t="shared" si="3"/>
        <v>0</v>
      </c>
    </row>
    <row r="314" spans="1:5" ht="45" outlineLevel="7">
      <c r="A314" s="12" t="s">
        <v>414</v>
      </c>
      <c r="B314" s="21" t="s">
        <v>413</v>
      </c>
      <c r="C314" s="14">
        <v>100000</v>
      </c>
      <c r="D314" s="14">
        <v>0</v>
      </c>
      <c r="E314" s="20">
        <f t="shared" si="3"/>
        <v>0</v>
      </c>
    </row>
    <row r="315" spans="1:5" ht="42" outlineLevel="1">
      <c r="A315" s="8" t="s">
        <v>415</v>
      </c>
      <c r="B315" s="9" t="s">
        <v>416</v>
      </c>
      <c r="C315" s="10">
        <v>1138701</v>
      </c>
      <c r="D315" s="10">
        <v>646350.5</v>
      </c>
      <c r="E315" s="11">
        <f t="shared" si="3"/>
        <v>0.56762091189873376</v>
      </c>
    </row>
    <row r="316" spans="1:5" ht="22.5" outlineLevel="7">
      <c r="A316" s="12" t="s">
        <v>417</v>
      </c>
      <c r="B316" s="13" t="s">
        <v>418</v>
      </c>
      <c r="C316" s="14">
        <v>354000</v>
      </c>
      <c r="D316" s="14">
        <v>254000</v>
      </c>
      <c r="E316" s="18">
        <f t="shared" si="3"/>
        <v>0.71751412429378536</v>
      </c>
    </row>
    <row r="317" spans="1:5" ht="45" outlineLevel="7">
      <c r="A317" s="12" t="s">
        <v>419</v>
      </c>
      <c r="B317" s="21" t="s">
        <v>420</v>
      </c>
      <c r="C317" s="14">
        <v>90000</v>
      </c>
      <c r="D317" s="14">
        <v>40000</v>
      </c>
      <c r="E317" s="19">
        <f t="shared" si="3"/>
        <v>0.44444444444444442</v>
      </c>
    </row>
    <row r="318" spans="1:5" ht="33.75" outlineLevel="7">
      <c r="A318" s="12" t="s">
        <v>421</v>
      </c>
      <c r="B318" s="13" t="s">
        <v>422</v>
      </c>
      <c r="C318" s="14">
        <v>155000</v>
      </c>
      <c r="D318" s="14">
        <v>77500</v>
      </c>
      <c r="E318" s="19">
        <f t="shared" si="3"/>
        <v>0.5</v>
      </c>
    </row>
    <row r="319" spans="1:5" ht="22.5" outlineLevel="7">
      <c r="A319" s="12" t="s">
        <v>423</v>
      </c>
      <c r="B319" s="13" t="s">
        <v>424</v>
      </c>
      <c r="C319" s="14">
        <v>61000</v>
      </c>
      <c r="D319" s="14">
        <v>30500</v>
      </c>
      <c r="E319" s="19">
        <f t="shared" si="3"/>
        <v>0.5</v>
      </c>
    </row>
    <row r="320" spans="1:5" ht="45" outlineLevel="7">
      <c r="A320" s="12" t="s">
        <v>425</v>
      </c>
      <c r="B320" s="13" t="s">
        <v>426</v>
      </c>
      <c r="C320" s="14">
        <v>120000</v>
      </c>
      <c r="D320" s="14">
        <v>60000</v>
      </c>
      <c r="E320" s="19">
        <f t="shared" si="3"/>
        <v>0.5</v>
      </c>
    </row>
    <row r="321" spans="1:5" ht="33.75" outlineLevel="7">
      <c r="A321" s="12" t="s">
        <v>427</v>
      </c>
      <c r="B321" s="13" t="s">
        <v>428</v>
      </c>
      <c r="C321" s="14">
        <v>46000</v>
      </c>
      <c r="D321" s="14">
        <v>20000</v>
      </c>
      <c r="E321" s="19">
        <f t="shared" si="3"/>
        <v>0.43478260869565216</v>
      </c>
    </row>
    <row r="322" spans="1:5" ht="22.5" outlineLevel="7">
      <c r="A322" s="12" t="s">
        <v>429</v>
      </c>
      <c r="B322" s="13" t="s">
        <v>430</v>
      </c>
      <c r="C322" s="14">
        <v>60000</v>
      </c>
      <c r="D322" s="14">
        <v>40000</v>
      </c>
      <c r="E322" s="19">
        <f t="shared" si="3"/>
        <v>0.66666666666666663</v>
      </c>
    </row>
    <row r="323" spans="1:5" ht="33.75" outlineLevel="7">
      <c r="A323" s="12" t="s">
        <v>431</v>
      </c>
      <c r="B323" s="13" t="s">
        <v>432</v>
      </c>
      <c r="C323" s="14">
        <v>56000</v>
      </c>
      <c r="D323" s="14">
        <v>26000</v>
      </c>
      <c r="E323" s="19">
        <f t="shared" si="3"/>
        <v>0.4642857142857143</v>
      </c>
    </row>
    <row r="324" spans="1:5" ht="22.5" outlineLevel="7">
      <c r="A324" s="12" t="s">
        <v>433</v>
      </c>
      <c r="B324" s="13" t="s">
        <v>434</v>
      </c>
      <c r="C324" s="14">
        <v>138497</v>
      </c>
      <c r="D324" s="14">
        <v>69248.5</v>
      </c>
      <c r="E324" s="19">
        <f t="shared" si="3"/>
        <v>0.5</v>
      </c>
    </row>
    <row r="325" spans="1:5" ht="22.5" outlineLevel="7">
      <c r="A325" s="12" t="s">
        <v>435</v>
      </c>
      <c r="B325" s="13" t="s">
        <v>434</v>
      </c>
      <c r="C325" s="14">
        <v>58204</v>
      </c>
      <c r="D325" s="14">
        <v>29102</v>
      </c>
      <c r="E325" s="17">
        <f t="shared" si="3"/>
        <v>0.5</v>
      </c>
    </row>
    <row r="326" spans="1:5" ht="21">
      <c r="A326" s="41" t="s">
        <v>436</v>
      </c>
      <c r="B326" s="42" t="s">
        <v>437</v>
      </c>
      <c r="C326" s="43">
        <v>318491917.87</v>
      </c>
      <c r="D326" s="43">
        <v>60561674.369999997</v>
      </c>
      <c r="E326" s="44">
        <f t="shared" si="3"/>
        <v>0.19015136953873873</v>
      </c>
    </row>
    <row r="327" spans="1:5">
      <c r="A327" s="23"/>
      <c r="B327" s="24" t="s">
        <v>575</v>
      </c>
      <c r="C327" s="25"/>
      <c r="D327" s="25"/>
      <c r="E327" s="27"/>
    </row>
    <row r="328" spans="1:5">
      <c r="A328" s="28"/>
      <c r="B328" s="29" t="s">
        <v>576</v>
      </c>
      <c r="C328" s="30"/>
      <c r="D328" s="30"/>
      <c r="E328" s="32"/>
    </row>
    <row r="329" spans="1:5">
      <c r="A329" s="28"/>
      <c r="B329" s="29" t="s">
        <v>577</v>
      </c>
      <c r="C329" s="30">
        <f>C333+C332+C358+C359</f>
        <v>247508154.72999999</v>
      </c>
      <c r="D329" s="30">
        <f>D333+D332+D358+D359</f>
        <v>49440402.960000001</v>
      </c>
      <c r="E329" s="32">
        <f>D329/C329</f>
        <v>0.1997526223486786</v>
      </c>
    </row>
    <row r="330" spans="1:5">
      <c r="A330" s="23"/>
      <c r="B330" s="24" t="s">
        <v>578</v>
      </c>
      <c r="C330" s="25">
        <f>C326-C328-C329</f>
        <v>70983763.140000015</v>
      </c>
      <c r="D330" s="25">
        <f>D326-D328-D329</f>
        <v>11121271.409999996</v>
      </c>
      <c r="E330" s="34">
        <f>D330/C330</f>
        <v>0.15667345485848236</v>
      </c>
    </row>
    <row r="331" spans="1:5" ht="21" outlineLevel="1">
      <c r="A331" s="8" t="s">
        <v>438</v>
      </c>
      <c r="B331" s="9" t="s">
        <v>439</v>
      </c>
      <c r="C331" s="10">
        <v>289776077.44</v>
      </c>
      <c r="D331" s="10">
        <v>59835766.109999999</v>
      </c>
      <c r="E331" s="11">
        <f t="shared" si="3"/>
        <v>0.20648966829357879</v>
      </c>
    </row>
    <row r="332" spans="1:5" ht="33.75" outlineLevel="7">
      <c r="A332" s="12" t="s">
        <v>440</v>
      </c>
      <c r="B332" s="13" t="s">
        <v>441</v>
      </c>
      <c r="C332" s="14">
        <v>26959154.73</v>
      </c>
      <c r="D332" s="14">
        <v>16894954.510000002</v>
      </c>
      <c r="E332" s="18">
        <f t="shared" si="3"/>
        <v>0.62668710051207166</v>
      </c>
    </row>
    <row r="333" spans="1:5" ht="45" outlineLevel="7">
      <c r="A333" s="12" t="s">
        <v>442</v>
      </c>
      <c r="B333" s="13" t="s">
        <v>443</v>
      </c>
      <c r="C333" s="14">
        <v>208373000</v>
      </c>
      <c r="D333" s="14">
        <v>32545448.449999999</v>
      </c>
      <c r="E333" s="19">
        <f t="shared" si="3"/>
        <v>0.15618841428591995</v>
      </c>
    </row>
    <row r="334" spans="1:5" ht="33.75" outlineLevel="7">
      <c r="A334" s="12" t="s">
        <v>444</v>
      </c>
      <c r="B334" s="13" t="s">
        <v>445</v>
      </c>
      <c r="C334" s="14">
        <v>1542421.58</v>
      </c>
      <c r="D334" s="14">
        <v>1399357.18</v>
      </c>
      <c r="E334" s="19">
        <f t="shared" si="3"/>
        <v>0.907246889012017</v>
      </c>
    </row>
    <row r="335" spans="1:5" ht="22.5" outlineLevel="7">
      <c r="A335" s="12" t="s">
        <v>446</v>
      </c>
      <c r="B335" s="13" t="s">
        <v>447</v>
      </c>
      <c r="C335" s="14">
        <v>2555428.27</v>
      </c>
      <c r="D335" s="14">
        <v>0</v>
      </c>
      <c r="E335" s="19">
        <f t="shared" si="3"/>
        <v>0</v>
      </c>
    </row>
    <row r="336" spans="1:5" ht="22.5" outlineLevel="7">
      <c r="A336" s="12" t="s">
        <v>448</v>
      </c>
      <c r="B336" s="13" t="s">
        <v>449</v>
      </c>
      <c r="C336" s="14">
        <v>5503692.3399999999</v>
      </c>
      <c r="D336" s="14">
        <v>1871320</v>
      </c>
      <c r="E336" s="19">
        <f t="shared" si="3"/>
        <v>0.34001173837416937</v>
      </c>
    </row>
    <row r="337" spans="1:5" ht="22.5" outlineLevel="7">
      <c r="A337" s="12" t="s">
        <v>450</v>
      </c>
      <c r="B337" s="13" t="s">
        <v>451</v>
      </c>
      <c r="C337" s="14">
        <v>1315000</v>
      </c>
      <c r="D337" s="14">
        <v>104910</v>
      </c>
      <c r="E337" s="19">
        <f t="shared" si="3"/>
        <v>7.9779467680608368E-2</v>
      </c>
    </row>
    <row r="338" spans="1:5" ht="22.5" outlineLevel="7">
      <c r="A338" s="12" t="s">
        <v>452</v>
      </c>
      <c r="B338" s="13" t="s">
        <v>453</v>
      </c>
      <c r="C338" s="14">
        <v>1315400</v>
      </c>
      <c r="D338" s="14">
        <v>459203.94</v>
      </c>
      <c r="E338" s="19">
        <f t="shared" si="3"/>
        <v>0.34909832750494146</v>
      </c>
    </row>
    <row r="339" spans="1:5" ht="45" outlineLevel="7">
      <c r="A339" s="12" t="s">
        <v>454</v>
      </c>
      <c r="B339" s="13" t="s">
        <v>455</v>
      </c>
      <c r="C339" s="14">
        <v>168833.73</v>
      </c>
      <c r="D339" s="14">
        <v>168833.73</v>
      </c>
      <c r="E339" s="19">
        <f t="shared" si="3"/>
        <v>1</v>
      </c>
    </row>
    <row r="340" spans="1:5" ht="45" outlineLevel="7">
      <c r="A340" s="12" t="s">
        <v>456</v>
      </c>
      <c r="B340" s="13" t="s">
        <v>443</v>
      </c>
      <c r="C340" s="14">
        <v>42043146.789999999</v>
      </c>
      <c r="D340" s="14">
        <v>6391738.2999999998</v>
      </c>
      <c r="E340" s="17">
        <f t="shared" si="3"/>
        <v>0.15202806611802616</v>
      </c>
    </row>
    <row r="341" spans="1:5" ht="21" outlineLevel="1">
      <c r="A341" s="8" t="s">
        <v>457</v>
      </c>
      <c r="B341" s="9" t="s">
        <v>458</v>
      </c>
      <c r="C341" s="10">
        <v>28715840.43</v>
      </c>
      <c r="D341" s="10">
        <v>725908.26</v>
      </c>
      <c r="E341" s="11">
        <f t="shared" si="3"/>
        <v>2.5279018448703644E-2</v>
      </c>
    </row>
    <row r="342" spans="1:5" ht="22.5" outlineLevel="7">
      <c r="A342" s="12" t="s">
        <v>459</v>
      </c>
      <c r="B342" s="13" t="s">
        <v>460</v>
      </c>
      <c r="C342" s="14">
        <v>2410265.7400000002</v>
      </c>
      <c r="D342" s="14">
        <v>0</v>
      </c>
      <c r="E342" s="18">
        <f t="shared" si="3"/>
        <v>0</v>
      </c>
    </row>
    <row r="343" spans="1:5" outlineLevel="7">
      <c r="A343" s="12" t="s">
        <v>461</v>
      </c>
      <c r="B343" s="13" t="s">
        <v>462</v>
      </c>
      <c r="C343" s="14">
        <v>3782026.61</v>
      </c>
      <c r="D343" s="14">
        <v>149184.82999999999</v>
      </c>
      <c r="E343" s="19">
        <f t="shared" si="3"/>
        <v>3.9445737797175362E-2</v>
      </c>
    </row>
    <row r="344" spans="1:5" ht="22.5" outlineLevel="7">
      <c r="A344" s="12" t="s">
        <v>463</v>
      </c>
      <c r="B344" s="13" t="s">
        <v>464</v>
      </c>
      <c r="C344" s="14">
        <v>442042.05</v>
      </c>
      <c r="D344" s="14">
        <v>0</v>
      </c>
      <c r="E344" s="19">
        <f t="shared" si="3"/>
        <v>0</v>
      </c>
    </row>
    <row r="345" spans="1:5" ht="22.5" outlineLevel="7">
      <c r="A345" s="12" t="s">
        <v>465</v>
      </c>
      <c r="B345" s="13" t="s">
        <v>466</v>
      </c>
      <c r="C345" s="14">
        <v>1200000</v>
      </c>
      <c r="D345" s="14">
        <v>0</v>
      </c>
      <c r="E345" s="19">
        <f t="shared" si="3"/>
        <v>0</v>
      </c>
    </row>
    <row r="346" spans="1:5" ht="22.5" outlineLevel="7">
      <c r="A346" s="12" t="s">
        <v>467</v>
      </c>
      <c r="B346" s="13" t="s">
        <v>468</v>
      </c>
      <c r="C346" s="14">
        <v>2618594.66</v>
      </c>
      <c r="D346" s="14">
        <v>0</v>
      </c>
      <c r="E346" s="19">
        <f t="shared" si="3"/>
        <v>0</v>
      </c>
    </row>
    <row r="347" spans="1:5" ht="22.5" outlineLevel="7">
      <c r="A347" s="12" t="s">
        <v>469</v>
      </c>
      <c r="B347" s="13" t="s">
        <v>470</v>
      </c>
      <c r="C347" s="14">
        <v>780555.28</v>
      </c>
      <c r="D347" s="14">
        <v>0</v>
      </c>
      <c r="E347" s="19">
        <f t="shared" si="3"/>
        <v>0</v>
      </c>
    </row>
    <row r="348" spans="1:5" ht="22.5" outlineLevel="7">
      <c r="A348" s="12" t="s">
        <v>471</v>
      </c>
      <c r="B348" s="13" t="s">
        <v>472</v>
      </c>
      <c r="C348" s="14">
        <v>155000</v>
      </c>
      <c r="D348" s="14">
        <v>79993.570000000007</v>
      </c>
      <c r="E348" s="19">
        <f t="shared" si="3"/>
        <v>0.51608754838709681</v>
      </c>
    </row>
    <row r="349" spans="1:5" ht="22.5" outlineLevel="7">
      <c r="A349" s="12" t="s">
        <v>473</v>
      </c>
      <c r="B349" s="13" t="s">
        <v>474</v>
      </c>
      <c r="C349" s="14">
        <v>40000</v>
      </c>
      <c r="D349" s="14">
        <v>39771.449999999997</v>
      </c>
      <c r="E349" s="19">
        <f t="shared" si="3"/>
        <v>0.99428624999999993</v>
      </c>
    </row>
    <row r="350" spans="1:5" ht="22.5" outlineLevel="7">
      <c r="A350" s="12" t="s">
        <v>475</v>
      </c>
      <c r="B350" s="13" t="s">
        <v>476</v>
      </c>
      <c r="C350" s="14">
        <v>23000</v>
      </c>
      <c r="D350" s="14">
        <v>23000</v>
      </c>
      <c r="E350" s="19">
        <f t="shared" ref="E350:E422" si="4">D350/C350</f>
        <v>1</v>
      </c>
    </row>
    <row r="351" spans="1:5" outlineLevel="7">
      <c r="A351" s="12" t="s">
        <v>477</v>
      </c>
      <c r="B351" s="13" t="s">
        <v>478</v>
      </c>
      <c r="C351" s="14">
        <v>453534.86</v>
      </c>
      <c r="D351" s="14">
        <v>0</v>
      </c>
      <c r="E351" s="19">
        <f t="shared" si="4"/>
        <v>0</v>
      </c>
    </row>
    <row r="352" spans="1:5" ht="22.5" outlineLevel="7">
      <c r="A352" s="12" t="s">
        <v>479</v>
      </c>
      <c r="B352" s="13" t="s">
        <v>480</v>
      </c>
      <c r="C352" s="14">
        <v>200000</v>
      </c>
      <c r="D352" s="14">
        <v>0</v>
      </c>
      <c r="E352" s="19">
        <f t="shared" si="4"/>
        <v>0</v>
      </c>
    </row>
    <row r="353" spans="1:5" ht="22.5" outlineLevel="7">
      <c r="A353" s="12" t="s">
        <v>481</v>
      </c>
      <c r="B353" s="13" t="s">
        <v>482</v>
      </c>
      <c r="C353" s="14">
        <v>216563</v>
      </c>
      <c r="D353" s="14">
        <v>0</v>
      </c>
      <c r="E353" s="19">
        <f t="shared" si="4"/>
        <v>0</v>
      </c>
    </row>
    <row r="354" spans="1:5" outlineLevel="7">
      <c r="A354" s="12" t="s">
        <v>483</v>
      </c>
      <c r="B354" s="13" t="s">
        <v>484</v>
      </c>
      <c r="C354" s="14">
        <v>1053294.1499999999</v>
      </c>
      <c r="D354" s="14">
        <v>0</v>
      </c>
      <c r="E354" s="19">
        <f t="shared" si="4"/>
        <v>0</v>
      </c>
    </row>
    <row r="355" spans="1:5" ht="22.5" outlineLevel="7">
      <c r="A355" s="12" t="s">
        <v>485</v>
      </c>
      <c r="B355" s="13" t="s">
        <v>486</v>
      </c>
      <c r="C355" s="14">
        <v>465128.16</v>
      </c>
      <c r="D355" s="14">
        <v>194000</v>
      </c>
      <c r="E355" s="19">
        <f t="shared" si="4"/>
        <v>0.41708934586974911</v>
      </c>
    </row>
    <row r="356" spans="1:5" outlineLevel="7">
      <c r="A356" s="12" t="s">
        <v>487</v>
      </c>
      <c r="B356" s="13" t="s">
        <v>488</v>
      </c>
      <c r="C356" s="14">
        <v>1000000</v>
      </c>
      <c r="D356" s="14">
        <v>0</v>
      </c>
      <c r="E356" s="19">
        <f t="shared" si="4"/>
        <v>0</v>
      </c>
    </row>
    <row r="357" spans="1:5" ht="22.5" outlineLevel="7">
      <c r="A357" s="12" t="s">
        <v>489</v>
      </c>
      <c r="B357" s="13" t="s">
        <v>490</v>
      </c>
      <c r="C357" s="14">
        <v>141692</v>
      </c>
      <c r="D357" s="14">
        <v>67515</v>
      </c>
      <c r="E357" s="19">
        <f t="shared" si="4"/>
        <v>0.47649126273889847</v>
      </c>
    </row>
    <row r="358" spans="1:5" ht="33.75" outlineLevel="7">
      <c r="A358" s="12" t="s">
        <v>491</v>
      </c>
      <c r="B358" s="13" t="s">
        <v>492</v>
      </c>
      <c r="C358" s="14">
        <v>1275000</v>
      </c>
      <c r="D358" s="14">
        <v>0</v>
      </c>
      <c r="E358" s="19">
        <f t="shared" si="4"/>
        <v>0</v>
      </c>
    </row>
    <row r="359" spans="1:5" ht="56.25" outlineLevel="7">
      <c r="A359" s="12" t="s">
        <v>493</v>
      </c>
      <c r="B359" s="21" t="s">
        <v>494</v>
      </c>
      <c r="C359" s="14">
        <v>10901000</v>
      </c>
      <c r="D359" s="14">
        <v>0</v>
      </c>
      <c r="E359" s="19">
        <f t="shared" si="4"/>
        <v>0</v>
      </c>
    </row>
    <row r="360" spans="1:5" ht="33.75" outlineLevel="7">
      <c r="A360" s="12" t="s">
        <v>495</v>
      </c>
      <c r="B360" s="13" t="s">
        <v>492</v>
      </c>
      <c r="C360" s="14">
        <v>141916</v>
      </c>
      <c r="D360" s="14">
        <v>0</v>
      </c>
      <c r="E360" s="19">
        <f t="shared" si="4"/>
        <v>0</v>
      </c>
    </row>
    <row r="361" spans="1:5" ht="56.25" outlineLevel="7">
      <c r="A361" s="12" t="s">
        <v>496</v>
      </c>
      <c r="B361" s="21" t="s">
        <v>497</v>
      </c>
      <c r="C361" s="14">
        <v>1211637</v>
      </c>
      <c r="D361" s="14">
        <v>0</v>
      </c>
      <c r="E361" s="19">
        <f t="shared" si="4"/>
        <v>0</v>
      </c>
    </row>
    <row r="362" spans="1:5" outlineLevel="7">
      <c r="A362" s="12" t="s">
        <v>498</v>
      </c>
      <c r="B362" s="13" t="s">
        <v>499</v>
      </c>
      <c r="C362" s="14">
        <v>204590.92</v>
      </c>
      <c r="D362" s="14">
        <v>172443.41</v>
      </c>
      <c r="E362" s="17">
        <f t="shared" si="4"/>
        <v>0.84286932186433294</v>
      </c>
    </row>
    <row r="363" spans="1:5" ht="21">
      <c r="A363" s="41" t="s">
        <v>500</v>
      </c>
      <c r="B363" s="42" t="s">
        <v>501</v>
      </c>
      <c r="C363" s="43">
        <v>4616603.93</v>
      </c>
      <c r="D363" s="43">
        <v>967659.5</v>
      </c>
      <c r="E363" s="44">
        <f t="shared" si="4"/>
        <v>0.20960418408689438</v>
      </c>
    </row>
    <row r="364" spans="1:5">
      <c r="A364" s="23"/>
      <c r="B364" s="24" t="s">
        <v>575</v>
      </c>
      <c r="C364" s="25"/>
      <c r="D364" s="25"/>
      <c r="E364" s="27"/>
    </row>
    <row r="365" spans="1:5">
      <c r="A365" s="28"/>
      <c r="B365" s="29" t="s">
        <v>576</v>
      </c>
      <c r="C365" s="30"/>
      <c r="D365" s="30"/>
      <c r="E365" s="32"/>
    </row>
    <row r="366" spans="1:5">
      <c r="A366" s="28"/>
      <c r="B366" s="29" t="s">
        <v>577</v>
      </c>
      <c r="C366" s="30">
        <f>C371</f>
        <v>1287700</v>
      </c>
      <c r="D366" s="30">
        <f>D371</f>
        <v>0</v>
      </c>
      <c r="E366" s="32">
        <f>D366/C366</f>
        <v>0</v>
      </c>
    </row>
    <row r="367" spans="1:5">
      <c r="A367" s="23"/>
      <c r="B367" s="24" t="s">
        <v>578</v>
      </c>
      <c r="C367" s="25">
        <f>C363-C365-C366</f>
        <v>3328903.9299999997</v>
      </c>
      <c r="D367" s="25">
        <f>D363-D365-D366</f>
        <v>967659.5</v>
      </c>
      <c r="E367" s="34">
        <f>D367/C367</f>
        <v>0.29068411715924769</v>
      </c>
    </row>
    <row r="368" spans="1:5" ht="21" outlineLevel="1">
      <c r="A368" s="8" t="s">
        <v>502</v>
      </c>
      <c r="B368" s="9" t="s">
        <v>503</v>
      </c>
      <c r="C368" s="10">
        <v>4616603.93</v>
      </c>
      <c r="D368" s="10">
        <v>967659.5</v>
      </c>
      <c r="E368" s="11">
        <f t="shared" si="4"/>
        <v>0.20960418408689438</v>
      </c>
    </row>
    <row r="369" spans="1:5" outlineLevel="7">
      <c r="A369" s="12" t="s">
        <v>504</v>
      </c>
      <c r="B369" s="13" t="s">
        <v>505</v>
      </c>
      <c r="C369" s="14">
        <v>179103.93</v>
      </c>
      <c r="D369" s="14">
        <v>0</v>
      </c>
      <c r="E369" s="18">
        <f t="shared" si="4"/>
        <v>0</v>
      </c>
    </row>
    <row r="370" spans="1:5" outlineLevel="7">
      <c r="A370" s="12" t="s">
        <v>506</v>
      </c>
      <c r="B370" s="13" t="s">
        <v>507</v>
      </c>
      <c r="C370" s="14">
        <v>500000</v>
      </c>
      <c r="D370" s="14">
        <v>0</v>
      </c>
      <c r="E370" s="19">
        <f t="shared" si="4"/>
        <v>0</v>
      </c>
    </row>
    <row r="371" spans="1:5" outlineLevel="7">
      <c r="A371" s="12" t="s">
        <v>508</v>
      </c>
      <c r="B371" s="13" t="s">
        <v>509</v>
      </c>
      <c r="C371" s="14">
        <v>1287700</v>
      </c>
      <c r="D371" s="14">
        <v>0</v>
      </c>
      <c r="E371" s="19">
        <f t="shared" si="4"/>
        <v>0</v>
      </c>
    </row>
    <row r="372" spans="1:5" ht="22.5" outlineLevel="7">
      <c r="A372" s="12" t="s">
        <v>510</v>
      </c>
      <c r="B372" s="13" t="s">
        <v>511</v>
      </c>
      <c r="C372" s="14">
        <v>1810558</v>
      </c>
      <c r="D372" s="14">
        <v>967659.5</v>
      </c>
      <c r="E372" s="19">
        <f t="shared" si="4"/>
        <v>0.53445374298973025</v>
      </c>
    </row>
    <row r="373" spans="1:5" outlineLevel="7">
      <c r="A373" s="12" t="s">
        <v>512</v>
      </c>
      <c r="B373" s="13" t="s">
        <v>509</v>
      </c>
      <c r="C373" s="14">
        <v>839242</v>
      </c>
      <c r="D373" s="14">
        <v>0</v>
      </c>
      <c r="E373" s="17">
        <f t="shared" si="4"/>
        <v>0</v>
      </c>
    </row>
    <row r="374" spans="1:5" ht="21">
      <c r="A374" s="41" t="s">
        <v>513</v>
      </c>
      <c r="B374" s="42" t="s">
        <v>514</v>
      </c>
      <c r="C374" s="43">
        <v>3250000</v>
      </c>
      <c r="D374" s="43">
        <v>402335.6</v>
      </c>
      <c r="E374" s="44">
        <f t="shared" si="4"/>
        <v>0.12379556923076922</v>
      </c>
    </row>
    <row r="375" spans="1:5" ht="21" outlineLevel="1">
      <c r="A375" s="41" t="s">
        <v>515</v>
      </c>
      <c r="B375" s="42" t="s">
        <v>516</v>
      </c>
      <c r="C375" s="43">
        <v>1333000</v>
      </c>
      <c r="D375" s="43">
        <v>325875.59999999998</v>
      </c>
      <c r="E375" s="44">
        <f t="shared" si="4"/>
        <v>0.24446781695423855</v>
      </c>
    </row>
    <row r="376" spans="1:5" outlineLevel="1">
      <c r="A376" s="23"/>
      <c r="B376" s="24" t="s">
        <v>575</v>
      </c>
      <c r="C376" s="25"/>
      <c r="D376" s="25"/>
      <c r="E376" s="27"/>
    </row>
    <row r="377" spans="1:5" outlineLevel="1">
      <c r="A377" s="28"/>
      <c r="B377" s="29" t="s">
        <v>576</v>
      </c>
      <c r="C377" s="30"/>
      <c r="D377" s="30"/>
      <c r="E377" s="32"/>
    </row>
    <row r="378" spans="1:5" outlineLevel="1">
      <c r="A378" s="28"/>
      <c r="B378" s="29" t="s">
        <v>577</v>
      </c>
      <c r="C378" s="30"/>
      <c r="D378" s="30"/>
      <c r="E378" s="32"/>
    </row>
    <row r="379" spans="1:5" outlineLevel="1">
      <c r="A379" s="23"/>
      <c r="B379" s="24" t="s">
        <v>578</v>
      </c>
      <c r="C379" s="25">
        <f>C375-C377-C378</f>
        <v>1333000</v>
      </c>
      <c r="D379" s="25">
        <f>D375-D377-D378</f>
        <v>325875.59999999998</v>
      </c>
      <c r="E379" s="34">
        <f>D379/C379</f>
        <v>0.24446781695423855</v>
      </c>
    </row>
    <row r="380" spans="1:5" ht="42" outlineLevel="2">
      <c r="A380" s="8" t="s">
        <v>517</v>
      </c>
      <c r="B380" s="9" t="s">
        <v>518</v>
      </c>
      <c r="C380" s="10">
        <v>1333000</v>
      </c>
      <c r="D380" s="10">
        <v>325875.59999999998</v>
      </c>
      <c r="E380" s="11">
        <f t="shared" si="4"/>
        <v>0.24446781695423855</v>
      </c>
    </row>
    <row r="381" spans="1:5" outlineLevel="7">
      <c r="A381" s="12" t="s">
        <v>519</v>
      </c>
      <c r="B381" s="13" t="s">
        <v>520</v>
      </c>
      <c r="C381" s="14">
        <v>1333000</v>
      </c>
      <c r="D381" s="14">
        <v>325875.59999999998</v>
      </c>
      <c r="E381" s="20">
        <f t="shared" si="4"/>
        <v>0.24446781695423855</v>
      </c>
    </row>
    <row r="382" spans="1:5" ht="21" outlineLevel="1">
      <c r="A382" s="41" t="s">
        <v>521</v>
      </c>
      <c r="B382" s="42" t="s">
        <v>522</v>
      </c>
      <c r="C382" s="43">
        <v>690000</v>
      </c>
      <c r="D382" s="43">
        <v>76460</v>
      </c>
      <c r="E382" s="44">
        <f t="shared" si="4"/>
        <v>0.11081159420289854</v>
      </c>
    </row>
    <row r="383" spans="1:5" outlineLevel="1">
      <c r="A383" s="23"/>
      <c r="B383" s="24" t="s">
        <v>575</v>
      </c>
      <c r="C383" s="25"/>
      <c r="D383" s="25"/>
      <c r="E383" s="27"/>
    </row>
    <row r="384" spans="1:5" outlineLevel="1">
      <c r="A384" s="28"/>
      <c r="B384" s="29" t="s">
        <v>576</v>
      </c>
      <c r="C384" s="30"/>
      <c r="D384" s="30"/>
      <c r="E384" s="32"/>
    </row>
    <row r="385" spans="1:5" outlineLevel="1">
      <c r="A385" s="28"/>
      <c r="B385" s="29" t="s">
        <v>577</v>
      </c>
      <c r="C385" s="30"/>
      <c r="D385" s="30"/>
      <c r="E385" s="32"/>
    </row>
    <row r="386" spans="1:5" outlineLevel="1">
      <c r="A386" s="23"/>
      <c r="B386" s="24" t="s">
        <v>578</v>
      </c>
      <c r="C386" s="25">
        <f>C382-C384-C385</f>
        <v>690000</v>
      </c>
      <c r="D386" s="25">
        <f>D382-D384-D385</f>
        <v>76460</v>
      </c>
      <c r="E386" s="34">
        <f>D386/C386</f>
        <v>0.11081159420289854</v>
      </c>
    </row>
    <row r="387" spans="1:5" ht="42" outlineLevel="2">
      <c r="A387" s="8" t="s">
        <v>523</v>
      </c>
      <c r="B387" s="9" t="s">
        <v>524</v>
      </c>
      <c r="C387" s="10">
        <v>690000</v>
      </c>
      <c r="D387" s="10">
        <v>76460</v>
      </c>
      <c r="E387" s="11">
        <f t="shared" si="4"/>
        <v>0.11081159420289854</v>
      </c>
    </row>
    <row r="388" spans="1:5" ht="45" outlineLevel="7">
      <c r="A388" s="12" t="s">
        <v>525</v>
      </c>
      <c r="B388" s="13" t="s">
        <v>526</v>
      </c>
      <c r="C388" s="14">
        <v>690000</v>
      </c>
      <c r="D388" s="14">
        <v>76460</v>
      </c>
      <c r="E388" s="20">
        <f t="shared" si="4"/>
        <v>0.11081159420289854</v>
      </c>
    </row>
    <row r="389" spans="1:5" ht="21" outlineLevel="1">
      <c r="A389" s="41" t="s">
        <v>527</v>
      </c>
      <c r="B389" s="42" t="s">
        <v>528</v>
      </c>
      <c r="C389" s="43">
        <v>1227000</v>
      </c>
      <c r="D389" s="43">
        <v>0</v>
      </c>
      <c r="E389" s="44">
        <f t="shared" si="4"/>
        <v>0</v>
      </c>
    </row>
    <row r="390" spans="1:5" outlineLevel="1">
      <c r="A390" s="23"/>
      <c r="B390" s="24" t="s">
        <v>575</v>
      </c>
      <c r="C390" s="25"/>
      <c r="D390" s="25"/>
      <c r="E390" s="27"/>
    </row>
    <row r="391" spans="1:5" outlineLevel="1">
      <c r="A391" s="28"/>
      <c r="B391" s="29" t="s">
        <v>576</v>
      </c>
      <c r="C391" s="30"/>
      <c r="D391" s="30"/>
      <c r="E391" s="32"/>
    </row>
    <row r="392" spans="1:5" outlineLevel="1">
      <c r="A392" s="28"/>
      <c r="B392" s="29" t="s">
        <v>577</v>
      </c>
      <c r="C392" s="30"/>
      <c r="D392" s="30"/>
      <c r="E392" s="32"/>
    </row>
    <row r="393" spans="1:5" outlineLevel="1">
      <c r="A393" s="23"/>
      <c r="B393" s="24" t="s">
        <v>578</v>
      </c>
      <c r="C393" s="25">
        <f>C389-C391-C392</f>
        <v>1227000</v>
      </c>
      <c r="D393" s="25">
        <f>D389-D391-D392</f>
        <v>0</v>
      </c>
      <c r="E393" s="34">
        <f>D393/C393</f>
        <v>0</v>
      </c>
    </row>
    <row r="394" spans="1:5" ht="21" outlineLevel="2">
      <c r="A394" s="8" t="s">
        <v>529</v>
      </c>
      <c r="B394" s="9" t="s">
        <v>530</v>
      </c>
      <c r="C394" s="10">
        <v>1227000</v>
      </c>
      <c r="D394" s="10">
        <v>0</v>
      </c>
      <c r="E394" s="11">
        <f t="shared" si="4"/>
        <v>0</v>
      </c>
    </row>
    <row r="395" spans="1:5" ht="22.5" outlineLevel="7">
      <c r="A395" s="12" t="s">
        <v>531</v>
      </c>
      <c r="B395" s="13" t="s">
        <v>532</v>
      </c>
      <c r="C395" s="14">
        <v>1227000</v>
      </c>
      <c r="D395" s="14">
        <v>0</v>
      </c>
      <c r="E395" s="20">
        <f t="shared" si="4"/>
        <v>0</v>
      </c>
    </row>
    <row r="396" spans="1:5" ht="21">
      <c r="A396" s="41" t="s">
        <v>533</v>
      </c>
      <c r="B396" s="42" t="s">
        <v>534</v>
      </c>
      <c r="C396" s="43">
        <v>121731100</v>
      </c>
      <c r="D396" s="43">
        <v>66379451.43</v>
      </c>
      <c r="E396" s="44">
        <f t="shared" si="4"/>
        <v>0.54529574964820005</v>
      </c>
    </row>
    <row r="397" spans="1:5">
      <c r="A397" s="23"/>
      <c r="B397" s="24" t="s">
        <v>575</v>
      </c>
      <c r="C397" s="25"/>
      <c r="D397" s="25"/>
      <c r="E397" s="27"/>
    </row>
    <row r="398" spans="1:5">
      <c r="A398" s="28"/>
      <c r="B398" s="29" t="s">
        <v>576</v>
      </c>
      <c r="C398" s="30"/>
      <c r="D398" s="30"/>
      <c r="E398" s="32"/>
    </row>
    <row r="399" spans="1:5">
      <c r="A399" s="28"/>
      <c r="B399" s="29" t="s">
        <v>577</v>
      </c>
      <c r="C399" s="30">
        <f>C404</f>
        <v>91314600</v>
      </c>
      <c r="D399" s="30">
        <f>D404</f>
        <v>50223030</v>
      </c>
      <c r="E399" s="32">
        <f t="shared" ref="E399:E400" si="5">D399/C399</f>
        <v>0.55000000000000004</v>
      </c>
    </row>
    <row r="400" spans="1:5">
      <c r="A400" s="23"/>
      <c r="B400" s="24" t="s">
        <v>578</v>
      </c>
      <c r="C400" s="25">
        <f>C396-C398-C399</f>
        <v>30416500</v>
      </c>
      <c r="D400" s="25">
        <f>D396-D398-D399</f>
        <v>16156421.43</v>
      </c>
      <c r="E400" s="34">
        <f t="shared" si="5"/>
        <v>0.5311729301530419</v>
      </c>
    </row>
    <row r="401" spans="1:5" ht="31.5" outlineLevel="1">
      <c r="A401" s="8" t="s">
        <v>535</v>
      </c>
      <c r="B401" s="9" t="s">
        <v>536</v>
      </c>
      <c r="C401" s="10">
        <v>29416500</v>
      </c>
      <c r="D401" s="10">
        <v>16140350</v>
      </c>
      <c r="E401" s="11">
        <f t="shared" si="4"/>
        <v>0.54868356194652657</v>
      </c>
    </row>
    <row r="402" spans="1:5" outlineLevel="7">
      <c r="A402" s="12" t="s">
        <v>537</v>
      </c>
      <c r="B402" s="13" t="s">
        <v>538</v>
      </c>
      <c r="C402" s="14">
        <v>29416500</v>
      </c>
      <c r="D402" s="14">
        <v>16140350</v>
      </c>
      <c r="E402" s="20">
        <f t="shared" si="4"/>
        <v>0.54868356194652657</v>
      </c>
    </row>
    <row r="403" spans="1:5" ht="21" outlineLevel="1">
      <c r="A403" s="8" t="s">
        <v>539</v>
      </c>
      <c r="B403" s="9" t="s">
        <v>540</v>
      </c>
      <c r="C403" s="10">
        <v>91314600</v>
      </c>
      <c r="D403" s="10">
        <v>50223030</v>
      </c>
      <c r="E403" s="11">
        <f t="shared" si="4"/>
        <v>0.55000000000000004</v>
      </c>
    </row>
    <row r="404" spans="1:5" ht="22.5" outlineLevel="7">
      <c r="A404" s="12" t="s">
        <v>541</v>
      </c>
      <c r="B404" s="13" t="s">
        <v>542</v>
      </c>
      <c r="C404" s="14">
        <v>91314600</v>
      </c>
      <c r="D404" s="14">
        <v>50223030</v>
      </c>
      <c r="E404" s="20">
        <f t="shared" si="4"/>
        <v>0.55000000000000004</v>
      </c>
    </row>
    <row r="405" spans="1:5" outlineLevel="1">
      <c r="A405" s="8" t="s">
        <v>543</v>
      </c>
      <c r="B405" s="9" t="s">
        <v>544</v>
      </c>
      <c r="C405" s="10">
        <v>1000000</v>
      </c>
      <c r="D405" s="10">
        <v>16071.43</v>
      </c>
      <c r="E405" s="11">
        <f t="shared" si="4"/>
        <v>1.6071430000000001E-2</v>
      </c>
    </row>
    <row r="406" spans="1:5" outlineLevel="7">
      <c r="A406" s="12" t="s">
        <v>545</v>
      </c>
      <c r="B406" s="13" t="s">
        <v>546</v>
      </c>
      <c r="C406" s="14">
        <v>1000000</v>
      </c>
      <c r="D406" s="14">
        <v>16071.43</v>
      </c>
      <c r="E406" s="20">
        <f t="shared" si="4"/>
        <v>1.6071430000000001E-2</v>
      </c>
    </row>
    <row r="407" spans="1:5" ht="42">
      <c r="A407" s="41" t="s">
        <v>547</v>
      </c>
      <c r="B407" s="42" t="s">
        <v>548</v>
      </c>
      <c r="C407" s="43">
        <v>1667980</v>
      </c>
      <c r="D407" s="43">
        <v>388690.35</v>
      </c>
      <c r="E407" s="44">
        <f t="shared" si="4"/>
        <v>0.23303058190146164</v>
      </c>
    </row>
    <row r="408" spans="1:5">
      <c r="A408" s="23"/>
      <c r="B408" s="24" t="s">
        <v>575</v>
      </c>
      <c r="C408" s="25"/>
      <c r="D408" s="25"/>
      <c r="E408" s="35"/>
    </row>
    <row r="409" spans="1:5">
      <c r="A409" s="28"/>
      <c r="B409" s="29" t="s">
        <v>576</v>
      </c>
      <c r="C409" s="30"/>
      <c r="D409" s="30"/>
      <c r="E409" s="32"/>
    </row>
    <row r="410" spans="1:5">
      <c r="A410" s="28"/>
      <c r="B410" s="29" t="s">
        <v>577</v>
      </c>
      <c r="C410" s="30"/>
      <c r="D410" s="30"/>
      <c r="E410" s="32"/>
    </row>
    <row r="411" spans="1:5">
      <c r="A411" s="23"/>
      <c r="B411" s="24" t="s">
        <v>578</v>
      </c>
      <c r="C411" s="25">
        <f>C407-C409-C410</f>
        <v>1667980</v>
      </c>
      <c r="D411" s="25">
        <f>D407-D409-D410</f>
        <v>388690.35</v>
      </c>
      <c r="E411" s="33">
        <f>D411/C411</f>
        <v>0.23303058190146164</v>
      </c>
    </row>
    <row r="412" spans="1:5" ht="31.5" outlineLevel="1">
      <c r="A412" s="8" t="s">
        <v>549</v>
      </c>
      <c r="B412" s="9" t="s">
        <v>550</v>
      </c>
      <c r="C412" s="10">
        <v>50000</v>
      </c>
      <c r="D412" s="10">
        <v>46807</v>
      </c>
      <c r="E412" s="11">
        <f t="shared" si="4"/>
        <v>0.93613999999999997</v>
      </c>
    </row>
    <row r="413" spans="1:5" ht="22.5" outlineLevel="7">
      <c r="A413" s="12" t="s">
        <v>551</v>
      </c>
      <c r="B413" s="13" t="s">
        <v>552</v>
      </c>
      <c r="C413" s="14">
        <v>50000</v>
      </c>
      <c r="D413" s="14">
        <v>46807</v>
      </c>
      <c r="E413" s="20">
        <f t="shared" si="4"/>
        <v>0.93613999999999997</v>
      </c>
    </row>
    <row r="414" spans="1:5" ht="31.5" outlineLevel="1">
      <c r="A414" s="8" t="s">
        <v>553</v>
      </c>
      <c r="B414" s="9" t="s">
        <v>554</v>
      </c>
      <c r="C414" s="10">
        <v>87000</v>
      </c>
      <c r="D414" s="10">
        <v>0</v>
      </c>
      <c r="E414" s="11">
        <f t="shared" si="4"/>
        <v>0</v>
      </c>
    </row>
    <row r="415" spans="1:5" ht="22.5" outlineLevel="7">
      <c r="A415" s="12" t="s">
        <v>555</v>
      </c>
      <c r="B415" s="13" t="s">
        <v>556</v>
      </c>
      <c r="C415" s="14">
        <v>87000</v>
      </c>
      <c r="D415" s="14">
        <v>0</v>
      </c>
      <c r="E415" s="20">
        <f t="shared" si="4"/>
        <v>0</v>
      </c>
    </row>
    <row r="416" spans="1:5" outlineLevel="1">
      <c r="A416" s="8" t="s">
        <v>557</v>
      </c>
      <c r="B416" s="9" t="s">
        <v>558</v>
      </c>
      <c r="C416" s="10">
        <v>590000</v>
      </c>
      <c r="D416" s="10">
        <v>0</v>
      </c>
      <c r="E416" s="11">
        <f t="shared" si="4"/>
        <v>0</v>
      </c>
    </row>
    <row r="417" spans="1:12" ht="22.5" outlineLevel="7">
      <c r="A417" s="12" t="s">
        <v>559</v>
      </c>
      <c r="B417" s="13" t="s">
        <v>560</v>
      </c>
      <c r="C417" s="14">
        <v>590000</v>
      </c>
      <c r="D417" s="14">
        <v>0</v>
      </c>
      <c r="E417" s="20">
        <f t="shared" si="4"/>
        <v>0</v>
      </c>
    </row>
    <row r="418" spans="1:12" outlineLevel="1">
      <c r="A418" s="8" t="s">
        <v>561</v>
      </c>
      <c r="B418" s="9" t="s">
        <v>562</v>
      </c>
      <c r="C418" s="10">
        <v>11100</v>
      </c>
      <c r="D418" s="10">
        <v>8550</v>
      </c>
      <c r="E418" s="11">
        <f t="shared" si="4"/>
        <v>0.77027027027027029</v>
      </c>
      <c r="L418" s="36"/>
    </row>
    <row r="419" spans="1:12" outlineLevel="7">
      <c r="A419" s="12" t="s">
        <v>563</v>
      </c>
      <c r="B419" s="13" t="s">
        <v>564</v>
      </c>
      <c r="C419" s="14">
        <v>11100</v>
      </c>
      <c r="D419" s="14">
        <v>8550</v>
      </c>
      <c r="E419" s="20">
        <f t="shared" si="4"/>
        <v>0.77027027027027029</v>
      </c>
    </row>
    <row r="420" spans="1:12" ht="21" outlineLevel="1">
      <c r="A420" s="8" t="s">
        <v>565</v>
      </c>
      <c r="B420" s="9" t="s">
        <v>566</v>
      </c>
      <c r="C420" s="10">
        <v>929880</v>
      </c>
      <c r="D420" s="10">
        <v>333333.34999999998</v>
      </c>
      <c r="E420" s="11">
        <f t="shared" si="4"/>
        <v>0.35846921108099966</v>
      </c>
    </row>
    <row r="421" spans="1:12" ht="22.5" outlineLevel="7">
      <c r="A421" s="12" t="s">
        <v>567</v>
      </c>
      <c r="B421" s="13" t="s">
        <v>568</v>
      </c>
      <c r="C421" s="14">
        <v>929880</v>
      </c>
      <c r="D421" s="14">
        <v>333333.34999999998</v>
      </c>
      <c r="E421" s="20">
        <f t="shared" si="4"/>
        <v>0.35846921108099966</v>
      </c>
    </row>
    <row r="422" spans="1:12" ht="12.75" customHeight="1">
      <c r="A422" s="37" t="s">
        <v>1</v>
      </c>
      <c r="B422" s="38"/>
      <c r="C422" s="39">
        <v>2510645889.3800001</v>
      </c>
      <c r="D422" s="39">
        <v>1226771117.48</v>
      </c>
      <c r="E422" s="40">
        <f t="shared" si="4"/>
        <v>0.48862769643031945</v>
      </c>
    </row>
  </sheetData>
  <mergeCells count="3">
    <mergeCell ref="A2:E2"/>
    <mergeCell ref="A3:E3"/>
    <mergeCell ref="A1:F1"/>
  </mergeCells>
  <pageMargins left="0.74803149606299213" right="0" top="0.39370078740157483" bottom="0.39370078740157483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rep:2.45.0.188</dc:description>
  <cp:lastModifiedBy>shepelevich_ga</cp:lastModifiedBy>
  <cp:lastPrinted>2018-07-10T13:40:52Z</cp:lastPrinted>
  <dcterms:created xsi:type="dcterms:W3CDTF">2018-07-04T15:37:36Z</dcterms:created>
  <dcterms:modified xsi:type="dcterms:W3CDTF">2019-01-14T12:51:30Z</dcterms:modified>
</cp:coreProperties>
</file>