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4940" windowHeight="9036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SIGN" localSheetId="0">Бюджет!$A$13:$H$13</definedName>
  </definedNames>
  <calcPr calcId="145621"/>
</workbook>
</file>

<file path=xl/calcChain.xml><?xml version="1.0" encoding="utf-8"?>
<calcChain xmlns="http://schemas.openxmlformats.org/spreadsheetml/2006/main">
  <c r="D413" i="1" l="1"/>
  <c r="E413" i="1" s="1"/>
  <c r="C413" i="1"/>
  <c r="D401" i="1"/>
  <c r="C401" i="1"/>
  <c r="C402" i="1" s="1"/>
  <c r="D395" i="1"/>
  <c r="C395" i="1"/>
  <c r="D388" i="1"/>
  <c r="E388" i="1" s="1"/>
  <c r="C388" i="1"/>
  <c r="D381" i="1"/>
  <c r="C381" i="1"/>
  <c r="E381" i="1" s="1"/>
  <c r="D367" i="1"/>
  <c r="D368" i="1" s="1"/>
  <c r="E368" i="1" s="1"/>
  <c r="C368" i="1"/>
  <c r="D319" i="1"/>
  <c r="D320" i="1" s="1"/>
  <c r="C319" i="1"/>
  <c r="C320" i="1" s="1"/>
  <c r="D313" i="1"/>
  <c r="C313" i="1"/>
  <c r="E313" i="1" s="1"/>
  <c r="D293" i="1"/>
  <c r="D294" i="1" s="1"/>
  <c r="C294" i="1"/>
  <c r="D265" i="1"/>
  <c r="E265" i="1" s="1"/>
  <c r="C265" i="1"/>
  <c r="D254" i="1"/>
  <c r="E254" i="1" s="1"/>
  <c r="C254" i="1"/>
  <c r="D243" i="1"/>
  <c r="E243" i="1" s="1"/>
  <c r="C243" i="1"/>
  <c r="E401" i="1" l="1"/>
  <c r="D402" i="1"/>
  <c r="E402" i="1" s="1"/>
  <c r="E367" i="1"/>
  <c r="E395" i="1"/>
  <c r="E320" i="1"/>
  <c r="E319" i="1"/>
  <c r="E293" i="1"/>
  <c r="E294" i="1"/>
  <c r="C221" i="1"/>
  <c r="C209" i="1"/>
  <c r="D208" i="1"/>
  <c r="D209" i="1" s="1"/>
  <c r="D195" i="1"/>
  <c r="D196" i="1" s="1"/>
  <c r="C196" i="1"/>
  <c r="D177" i="1"/>
  <c r="C177" i="1"/>
  <c r="E176" i="1"/>
  <c r="D156" i="1"/>
  <c r="C156" i="1"/>
  <c r="D138" i="1"/>
  <c r="C138" i="1"/>
  <c r="D137" i="1"/>
  <c r="C137" i="1"/>
  <c r="D125" i="1"/>
  <c r="D126" i="1" s="1"/>
  <c r="C126" i="1"/>
  <c r="E125" i="1"/>
  <c r="C112" i="1"/>
  <c r="D111" i="1"/>
  <c r="D112" i="1" s="1"/>
  <c r="D96" i="1"/>
  <c r="D97" i="1" s="1"/>
  <c r="C96" i="1"/>
  <c r="C97" i="1" s="1"/>
  <c r="D84" i="1"/>
  <c r="D85" i="1" s="1"/>
  <c r="C84" i="1"/>
  <c r="C85" i="1" s="1"/>
  <c r="D67" i="1"/>
  <c r="D68" i="1" s="1"/>
  <c r="C68" i="1"/>
  <c r="C67" i="1"/>
  <c r="D51" i="1"/>
  <c r="C50" i="1"/>
  <c r="C51" i="1" s="1"/>
  <c r="E51" i="1" s="1"/>
  <c r="C29" i="1"/>
  <c r="C30" i="1" s="1"/>
  <c r="D28" i="1"/>
  <c r="E28" i="1" s="1"/>
  <c r="D10" i="1"/>
  <c r="C10" i="1"/>
  <c r="E68" i="1" l="1"/>
  <c r="E137" i="1"/>
  <c r="E156" i="1"/>
  <c r="C222" i="1"/>
  <c r="D221" i="1"/>
  <c r="D222" i="1" s="1"/>
  <c r="E222" i="1" s="1"/>
  <c r="D29" i="1"/>
  <c r="D30" i="1" s="1"/>
  <c r="C139" i="1"/>
  <c r="E112" i="1"/>
  <c r="E177" i="1"/>
  <c r="E209" i="1"/>
  <c r="E97" i="1"/>
  <c r="E208" i="1"/>
  <c r="E195" i="1"/>
  <c r="E196" i="1"/>
  <c r="D139" i="1"/>
  <c r="E138" i="1"/>
  <c r="E126" i="1"/>
  <c r="E111" i="1"/>
  <c r="E96" i="1"/>
  <c r="E85" i="1"/>
  <c r="E84" i="1"/>
  <c r="E67" i="1"/>
  <c r="E50" i="1"/>
  <c r="E30" i="1"/>
  <c r="E29" i="1"/>
  <c r="E221" i="1" l="1"/>
  <c r="D11" i="1"/>
  <c r="C11" i="1"/>
  <c r="E11" i="1" l="1"/>
  <c r="E10" i="1"/>
  <c r="E422" i="1" l="1"/>
  <c r="E424" i="1"/>
  <c r="E420" i="1"/>
  <c r="E419" i="1"/>
  <c r="E417" i="1"/>
  <c r="E415" i="1"/>
  <c r="E425" i="1"/>
  <c r="E423" i="1"/>
  <c r="E421" i="1"/>
  <c r="E418" i="1"/>
  <c r="E416" i="1"/>
  <c r="E414" i="1"/>
  <c r="E409" i="1"/>
  <c r="E407" i="1"/>
  <c r="E405" i="1"/>
  <c r="E408" i="1"/>
  <c r="E404" i="1"/>
  <c r="E403" i="1"/>
  <c r="E398" i="1"/>
  <c r="E406" i="1"/>
  <c r="E397" i="1"/>
  <c r="E396" i="1"/>
  <c r="E391" i="1"/>
  <c r="E390" i="1"/>
  <c r="E383" i="1"/>
  <c r="E375" i="1"/>
  <c r="E389" i="1"/>
  <c r="E384" i="1"/>
  <c r="E382" i="1"/>
  <c r="E377" i="1"/>
  <c r="E376" i="1"/>
  <c r="E374" i="1"/>
  <c r="E373" i="1"/>
  <c r="E372" i="1"/>
  <c r="E371" i="1"/>
  <c r="E370" i="1"/>
  <c r="E369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16" i="1"/>
  <c r="E315" i="1"/>
  <c r="E314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5" i="1"/>
  <c r="E290" i="1"/>
  <c r="E288" i="1"/>
  <c r="E286" i="1"/>
  <c r="E284" i="1"/>
  <c r="E282" i="1"/>
  <c r="E296" i="1"/>
  <c r="E289" i="1"/>
  <c r="E287" i="1"/>
  <c r="E285" i="1"/>
  <c r="E283" i="1"/>
  <c r="E281" i="1"/>
  <c r="E280" i="1"/>
  <c r="E278" i="1"/>
  <c r="E277" i="1"/>
  <c r="E275" i="1"/>
  <c r="E279" i="1"/>
  <c r="E276" i="1"/>
  <c r="E274" i="1"/>
  <c r="E272" i="1"/>
  <c r="E270" i="1"/>
  <c r="E268" i="1"/>
  <c r="E273" i="1"/>
  <c r="E271" i="1"/>
  <c r="E269" i="1"/>
  <c r="E267" i="1"/>
  <c r="E260" i="1"/>
  <c r="E266" i="1"/>
  <c r="E261" i="1"/>
  <c r="E259" i="1"/>
  <c r="E255" i="1"/>
  <c r="E250" i="1"/>
  <c r="E258" i="1"/>
  <c r="E257" i="1"/>
  <c r="E256" i="1"/>
  <c r="E249" i="1"/>
  <c r="E247" i="1"/>
  <c r="E246" i="1"/>
  <c r="E245" i="1"/>
  <c r="E238" i="1"/>
  <c r="E236" i="1"/>
  <c r="E248" i="1"/>
  <c r="E244" i="1"/>
  <c r="E239" i="1"/>
  <c r="E237" i="1"/>
  <c r="E235" i="1"/>
  <c r="E232" i="1"/>
  <c r="E234" i="1"/>
  <c r="E233" i="1"/>
  <c r="E231" i="1"/>
  <c r="E230" i="1"/>
  <c r="E229" i="1"/>
  <c r="E227" i="1"/>
  <c r="E225" i="1"/>
  <c r="E223" i="1"/>
  <c r="E218" i="1"/>
  <c r="E216" i="1"/>
  <c r="E214" i="1"/>
  <c r="E228" i="1"/>
  <c r="E226" i="1"/>
  <c r="E224" i="1"/>
  <c r="E217" i="1"/>
  <c r="E215" i="1"/>
  <c r="E213" i="1"/>
  <c r="E211" i="1"/>
  <c r="E204" i="1"/>
  <c r="E202" i="1"/>
  <c r="E200" i="1"/>
  <c r="E212" i="1"/>
  <c r="E210" i="1"/>
  <c r="E205" i="1"/>
  <c r="E203" i="1"/>
  <c r="E201" i="1"/>
  <c r="E199" i="1"/>
  <c r="E198" i="1"/>
  <c r="E197" i="1"/>
  <c r="E192" i="1"/>
  <c r="E191" i="1"/>
  <c r="E190" i="1"/>
  <c r="E189" i="1"/>
  <c r="E188" i="1"/>
  <c r="E187" i="1"/>
  <c r="E185" i="1"/>
  <c r="E183" i="1"/>
  <c r="E181" i="1"/>
  <c r="E178" i="1"/>
  <c r="E173" i="1"/>
  <c r="E171" i="1"/>
  <c r="E169" i="1"/>
  <c r="E167" i="1"/>
  <c r="E165" i="1"/>
  <c r="E186" i="1"/>
  <c r="E184" i="1"/>
  <c r="E182" i="1"/>
  <c r="E180" i="1"/>
  <c r="E179" i="1"/>
  <c r="E172" i="1"/>
  <c r="E170" i="1"/>
  <c r="E168" i="1"/>
  <c r="E166" i="1"/>
  <c r="E164" i="1"/>
  <c r="E163" i="1"/>
  <c r="E162" i="1"/>
  <c r="E161" i="1"/>
  <c r="E160" i="1"/>
  <c r="E159" i="1"/>
  <c r="E158" i="1"/>
  <c r="E157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5" i="1"/>
  <c r="E134" i="1"/>
  <c r="E133" i="1"/>
  <c r="E132" i="1"/>
  <c r="E131" i="1"/>
  <c r="E130" i="1"/>
  <c r="E129" i="1"/>
  <c r="E128" i="1"/>
  <c r="E121" i="1"/>
  <c r="E119" i="1"/>
  <c r="E118" i="1"/>
  <c r="E117" i="1"/>
  <c r="E116" i="1"/>
  <c r="E115" i="1"/>
  <c r="E114" i="1"/>
  <c r="E127" i="1"/>
  <c r="E122" i="1"/>
  <c r="E120" i="1"/>
  <c r="E113" i="1"/>
  <c r="E108" i="1"/>
  <c r="E107" i="1"/>
  <c r="E106" i="1"/>
  <c r="E105" i="1"/>
  <c r="E104" i="1"/>
  <c r="E103" i="1"/>
  <c r="E102" i="1"/>
  <c r="E101" i="1"/>
  <c r="E100" i="1"/>
  <c r="E99" i="1"/>
  <c r="E98" i="1"/>
  <c r="E93" i="1"/>
  <c r="E92" i="1"/>
  <c r="E91" i="1"/>
  <c r="E90" i="1"/>
  <c r="E89" i="1"/>
  <c r="E88" i="1"/>
  <c r="E87" i="1"/>
  <c r="E86" i="1"/>
  <c r="E81" i="1"/>
  <c r="E80" i="1"/>
  <c r="E79" i="1"/>
  <c r="E78" i="1"/>
  <c r="E77" i="1"/>
  <c r="E76" i="1"/>
  <c r="E75" i="1"/>
  <c r="E74" i="1"/>
  <c r="E73" i="1"/>
  <c r="E72" i="1"/>
  <c r="E71" i="1"/>
  <c r="E70" i="1"/>
  <c r="E63" i="1"/>
  <c r="E61" i="1"/>
  <c r="E69" i="1"/>
  <c r="E64" i="1"/>
  <c r="E62" i="1"/>
  <c r="E60" i="1"/>
  <c r="E59" i="1"/>
  <c r="E58" i="1"/>
  <c r="E57" i="1"/>
  <c r="E56" i="1"/>
  <c r="E55" i="1"/>
  <c r="E54" i="1"/>
  <c r="E53" i="1"/>
  <c r="E52" i="1"/>
  <c r="E47" i="1"/>
  <c r="E46" i="1"/>
  <c r="E45" i="1"/>
  <c r="E44" i="1"/>
  <c r="E43" i="1"/>
  <c r="E42" i="1"/>
  <c r="E39" i="1"/>
  <c r="E35" i="1"/>
  <c r="E38" i="1"/>
  <c r="E37" i="1"/>
  <c r="E36" i="1"/>
  <c r="E34" i="1"/>
  <c r="E33" i="1"/>
  <c r="E32" i="1"/>
  <c r="E31" i="1"/>
  <c r="E26" i="1"/>
  <c r="E25" i="1"/>
  <c r="E24" i="1"/>
  <c r="E23" i="1"/>
  <c r="E21" i="1"/>
  <c r="E20" i="1"/>
  <c r="E19" i="1"/>
  <c r="E18" i="1"/>
  <c r="E17" i="1"/>
  <c r="E16" i="1"/>
  <c r="E14" i="1"/>
  <c r="E15" i="1"/>
  <c r="E13" i="1"/>
  <c r="E7" i="1"/>
  <c r="E12" i="1"/>
  <c r="E6" i="1"/>
</calcChain>
</file>

<file path=xl/sharedStrings.xml><?xml version="1.0" encoding="utf-8"?>
<sst xmlns="http://schemas.openxmlformats.org/spreadsheetml/2006/main" count="742" uniqueCount="629">
  <si>
    <t>КЦСР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</si>
  <si>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</si>
  <si>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</si>
  <si>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</si>
  <si>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</si>
  <si>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</si>
  <si>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</si>
  <si>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</si>
  <si>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</si>
  <si>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</si>
  <si>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</si>
  <si>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</si>
  <si>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5210106140</t>
  </si>
  <si>
    <t>Субсидии частным образовательным организациям на возмещение затрат, связанных с предоставлением услуги дошкольного образования в части содержания ребенка (присмотра и ухода)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</si>
  <si>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</si>
  <si>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</si>
  <si>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</si>
  <si>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</si>
  <si>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</si>
  <si>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</si>
  <si>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5210280600</t>
  </si>
  <si>
    <t>Организация реконструкции детского сада на 55 мест г.Шлиссельбург, Кировский район</t>
  </si>
  <si>
    <t>52102S0472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</si>
  <si>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</si>
  <si>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</si>
  <si>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</si>
  <si>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</si>
  <si>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</si>
  <si>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52103S0495</t>
  </si>
  <si>
    <t>Укрепление материально-технической базы организаций дошкольного образования (оснащение учебно-материальной базы дошкольных образовательных организаций - региональных инновационных площадок)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</si>
  <si>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</si>
  <si>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</si>
  <si>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</si>
  <si>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</si>
  <si>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5220000000</t>
  </si>
  <si>
    <t>Подпрограмма "Развитие начального общего, основного общего и среднего общего образования детей Кировского муниципального района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</si>
  <si>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</si>
  <si>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</si>
  <si>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</si>
  <si>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</si>
  <si>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</si>
  <si>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</si>
  <si>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</si>
  <si>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</si>
  <si>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</si>
  <si>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</si>
  <si>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52202S0515</t>
  </si>
  <si>
    <t>Укрепление материально-технической базы организаций общего образования (приобретение современного оборудования для муниципальных общеобразовательных организаций, внедряющих ФГОС начального, основного, среднего (полного) общего образования)</t>
  </si>
  <si>
    <t>52202S4450</t>
  </si>
  <si>
    <t>Строительство, реконструкция, приобретение и пристрой объектов для организации общего образования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</si>
  <si>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</si>
  <si>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</si>
  <si>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</si>
  <si>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</si>
  <si>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5220311840</t>
  </si>
  <si>
    <t>Развитие воспитательного потенциала системы общего образования</t>
  </si>
  <si>
    <t>5220311880</t>
  </si>
  <si>
    <t>Государственная регламентация деятельности образовательных организаций</t>
  </si>
  <si>
    <t>5220312560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</si>
  <si>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</si>
  <si>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52203S0519</t>
  </si>
  <si>
    <t>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</si>
  <si>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522E100000</t>
  </si>
  <si>
    <t>Федеральный проект "Современная школа"</t>
  </si>
  <si>
    <t>522E151690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</si>
  <si>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</si>
  <si>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</si>
  <si>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</si>
  <si>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</si>
  <si>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</si>
  <si>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</si>
  <si>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5230112550</t>
  </si>
  <si>
    <t>Обеспечение функционирования модели персонифицированного финансирования дополнительного образования детей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</si>
  <si>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</si>
  <si>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</si>
  <si>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</si>
  <si>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</si>
  <si>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5230212130</t>
  </si>
  <si>
    <t>Государственная регламентация деятельности учреждений дополнительного образования</t>
  </si>
  <si>
    <t>52302S0574</t>
  </si>
  <si>
    <t>Укрепление материально-технической базы организаций дополнительного образования (организация деятельности по апробации инновационной программы развития дополнительного образования детей)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</si>
  <si>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</si>
  <si>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</si>
  <si>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</si>
  <si>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</si>
  <si>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5230400000</t>
  </si>
  <si>
    <t>Основное мероприятие "Поддержка работы школьных лесничеств"</t>
  </si>
  <si>
    <t>52304S0190</t>
  </si>
  <si>
    <t>Организация работы школьных лесничеств</t>
  </si>
  <si>
    <t>5240000000</t>
  </si>
  <si>
    <t>Подпрограмма "Кадровое обеспечение системы образования Кировского муниципального района Ленинградской области"</t>
  </si>
  <si>
    <t>5240100000</t>
  </si>
  <si>
    <t>Основное мероприятие "Реализация образовательных программ дошкольного и общего образования"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</si>
  <si>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</si>
  <si>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</si>
  <si>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</si>
  <si>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</si>
  <si>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</si>
  <si>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</si>
  <si>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</si>
  <si>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</si>
  <si>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</si>
  <si>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</si>
  <si>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</si>
  <si>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</si>
  <si>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</si>
  <si>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</si>
  <si>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5240211980</t>
  </si>
  <si>
    <t>Проведение обязательного психиатрического освидетельствования работников образовательных учреждений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</si>
  <si>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</si>
  <si>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</si>
  <si>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</si>
  <si>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</si>
  <si>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</si>
  <si>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</si>
  <si>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 Кировского муниципального района Ленинградской области"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</si>
  <si>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</si>
  <si>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</si>
  <si>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</si>
  <si>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</si>
  <si>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</si>
  <si>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</si>
  <si>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</si>
  <si>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</si>
  <si>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52501S4702</t>
  </si>
  <si>
    <t>Организация электронного и дистанционного обучения детей-инвалидов (организация электронного и дистанционного обучения детей – инвалидов, обучающихся в муниципальных общеобразовательных организациях)</t>
  </si>
  <si>
    <t>52501S4707</t>
  </si>
  <si>
    <t>Организация электронного и дистанционного обучения детей-инвалидов (приобретение компьютерного, телекоммуникационного и специализированного оборудования для оснащения рабочих мест детей-инвалидов)</t>
  </si>
  <si>
    <t>52501S4708</t>
  </si>
  <si>
    <t>Организация электронного и дистанционного обучения детей-инвалидов (техническое сопровождение электронного и дистанционного обучения по адресам проживания детей - инвалидов)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</si>
  <si>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</si>
  <si>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</si>
  <si>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</si>
  <si>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</si>
  <si>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</si>
  <si>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здоровья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</si>
  <si>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</si>
  <si>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</si>
  <si>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</si>
  <si>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</si>
  <si>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</si>
  <si>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занятости детей, подростков и молодежи"</t>
  </si>
  <si>
    <t>5260212290</t>
  </si>
  <si>
    <t>Организация отдыха детей и подростков</t>
  </si>
  <si>
    <t>52602S0605</t>
  </si>
  <si>
    <t>Организация отдыха детей в каникулярное время (проведение с-витаминизации третьих блюд в оздоровительных лагерях всех типов и видов)</t>
  </si>
  <si>
    <t>52602S4417</t>
  </si>
  <si>
    <t>Организация отдыха детей, находящихся в трудной жизненной ситуации, в каникулярное время (проведение мероприятий по оздоровительной кампании детей, находящихся в трудной жизненной ситуации)</t>
  </si>
  <si>
    <t>5260300000</t>
  </si>
  <si>
    <t>Основное мероприятие "Предоставление питания на бесплатной основе (с частичной компенсацией его стоимости) обучающимся в муниципальных образовательных организациях, в частных общеобразовательных организациях, расположенных на территории Ленинградской области"</t>
  </si>
  <si>
    <t>5260371440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</si>
  <si>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</si>
  <si>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</si>
  <si>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</si>
  <si>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</si>
  <si>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</si>
  <si>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</si>
  <si>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</si>
  <si>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</si>
  <si>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</si>
  <si>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</si>
  <si>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</si>
  <si>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</si>
  <si>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</si>
  <si>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</si>
  <si>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</si>
  <si>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52701S0513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</si>
  <si>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</si>
  <si>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</si>
  <si>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</si>
  <si>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</si>
  <si>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</si>
  <si>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</si>
  <si>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</si>
  <si>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</si>
  <si>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</si>
  <si>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5280112310</t>
  </si>
  <si>
    <t>Укрепление материально-технической базы организаций дошкольного образования</t>
  </si>
  <si>
    <t>5280112320</t>
  </si>
  <si>
    <t>Укрепление материально-технической базы учреждений общего образования</t>
  </si>
  <si>
    <t>5280112350</t>
  </si>
  <si>
    <t>Выполнение мероприятий на устранение аварийных ситуаций в муниципальных образовательных организациях</t>
  </si>
  <si>
    <t>52801S0491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</si>
  <si>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</si>
  <si>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52801S0510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</si>
  <si>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</si>
  <si>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52801S0511</t>
  </si>
  <si>
    <t>Укрепление материально-технической базы организаций общего образования (капитальный ремонт пришкольных спортивных сооружений и стадионов)</t>
  </si>
  <si>
    <t>52801S0571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</si>
  <si>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</si>
  <si>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5290000000</t>
  </si>
  <si>
    <t>Подпрограмма "Осуществление мер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 в Кировском муниципальном районе Ленинградской области"</t>
  </si>
  <si>
    <t>5290100000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</si>
  <si>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</si>
  <si>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5290152600</t>
  </si>
  <si>
    <t>Выплата единовременного пособия при всех формах устройства детей, лишенных родительского попечения, в семью</t>
  </si>
  <si>
    <t>5290171430</t>
  </si>
  <si>
    <t>Организация выплаты вознаграждения, причитающегося приемным родителям</t>
  </si>
  <si>
    <t>5290171450</t>
  </si>
  <si>
    <t>Подготовка граждан, желающих принять на воспитание в свою семью ребенка, оставшегося без попечения родителей</t>
  </si>
  <si>
    <t>5290171460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</si>
  <si>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</si>
  <si>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5290171470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</si>
  <si>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</si>
  <si>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5290171480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</si>
  <si>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</si>
  <si>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5290171500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</si>
  <si>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</si>
  <si>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5290200000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</si>
  <si>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</si>
  <si>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5290270820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</si>
  <si>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</si>
  <si>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52902R0820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</si>
  <si>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</si>
  <si>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</si>
  <si>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</si>
  <si>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</si>
  <si>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</si>
  <si>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</si>
  <si>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</si>
  <si>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5410106530</t>
  </si>
  <si>
    <t>Субсидии на возмещение затрат, связанных с проведением спортивных соревнований по плаванию</t>
  </si>
  <si>
    <t>5410111050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</si>
  <si>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</si>
  <si>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5410111100</t>
  </si>
  <si>
    <t>Мероприятия по созданию малых спортивных площадок для центров тестирования ГТО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</si>
  <si>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</si>
  <si>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</si>
  <si>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5410111330</t>
  </si>
  <si>
    <t>Укрепление материально-технической базы организаций физической культуры и спорта</t>
  </si>
  <si>
    <t>5410112540</t>
  </si>
  <si>
    <t>Обеспечение добровольной сертификации спортивного сооружения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</si>
  <si>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</si>
  <si>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</si>
  <si>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</si>
  <si>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</si>
  <si>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</si>
  <si>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</si>
  <si>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</si>
  <si>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</si>
  <si>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</si>
  <si>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</si>
  <si>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</si>
  <si>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Организация и проведение соревнований и спортивно массовых мероприятий для инвалидов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</si>
  <si>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</si>
  <si>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</si>
  <si>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</si>
  <si>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</si>
  <si>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</si>
  <si>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</si>
  <si>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</si>
  <si>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</si>
  <si>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</si>
  <si>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</si>
  <si>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54201S4340</t>
  </si>
  <si>
    <t>Реализация комплекса мер по сохранению исторической памяти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</si>
  <si>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</si>
  <si>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</si>
  <si>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</si>
  <si>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</si>
  <si>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</si>
  <si>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</si>
  <si>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</si>
  <si>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</si>
  <si>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</si>
  <si>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</si>
  <si>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</si>
  <si>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</si>
  <si>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</si>
  <si>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</si>
  <si>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</si>
  <si>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международных образовательных форумах</t>
  </si>
  <si>
    <t>5420600000</t>
  </si>
  <si>
    <t>5420611390</t>
  </si>
  <si>
    <t>Организация отдыха, занятости подростков и молодежи в летний период</t>
  </si>
  <si>
    <t>5500000000</t>
  </si>
  <si>
    <t>Муниципальная программа "Развитие культуры Кировского района Ленинградской области"</t>
  </si>
  <si>
    <t>5510000000</t>
  </si>
  <si>
    <t>Подпрограмма "Развитие библиотечного дела"</t>
  </si>
  <si>
    <t>5510100000</t>
  </si>
  <si>
    <t>Основное мероприятие "Обеспечение деятельности МКУК "ЦМБ"</t>
  </si>
  <si>
    <t>5510100240</t>
  </si>
  <si>
    <t>5510200000</t>
  </si>
  <si>
    <t>Основное мероприятие "Обновление и комплектование библиотечных фондов, обеспечение их сохранности"</t>
  </si>
  <si>
    <t>55102S5195</t>
  </si>
  <si>
    <t>Государственная поддержка отрасли культуры (Комплектование книжных фондов государственных и муниципальных библиотек )</t>
  </si>
  <si>
    <t>5510300000</t>
  </si>
  <si>
    <t>Основное мероприятие "Наращивание компьютерного парка, создание новых информационных ресурсов"</t>
  </si>
  <si>
    <t>5510311120</t>
  </si>
  <si>
    <t>Наращивание компьютерного парка, создание новых информационных ресурсов и услуг для населения</t>
  </si>
  <si>
    <t>5510400000</t>
  </si>
  <si>
    <t>Основное мероприятие "Обеспечение выплат стимулирующего характера работникам муниципальных учреждений культуры"</t>
  </si>
  <si>
    <t>55104S0360</t>
  </si>
  <si>
    <t>Обеспечение стимулирующих выплат работникам муниципальных учреждений культуры Ленинградской области</t>
  </si>
  <si>
    <t>5520000000</t>
  </si>
  <si>
    <t>Подпрограмма "Развитие дополнительного образования в области искусств"</t>
  </si>
  <si>
    <t>5520100000</t>
  </si>
  <si>
    <t>Основное мероприятие "Предоставление муниципальным бюджетным учреждениям субсидий"</t>
  </si>
  <si>
    <t>5520100250</t>
  </si>
  <si>
    <t>Предоставление муниципальным бюджетным учреждениям субсидий</t>
  </si>
  <si>
    <t>5520200000</t>
  </si>
  <si>
    <t>Основное мероприятие "Оснащение учреждений музыкальными инструментами, техническими средствами, оборудованием и мебелью в соответствии с современными требованиями и нормами ФГТ"</t>
  </si>
  <si>
    <t>55202S5193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</si>
  <si>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</si>
  <si>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5520300000</t>
  </si>
  <si>
    <t>Основное мероприятие "Проведение периодического медицинского осмотра работников МБУДО"</t>
  </si>
  <si>
    <t>5520311960</t>
  </si>
  <si>
    <t>Проведение периодического медицинского осмотра работников МБУДО</t>
  </si>
  <si>
    <t>5520400000</t>
  </si>
  <si>
    <t>Основное мероприятие "Развитие инфраструктуры дополнительного образования"</t>
  </si>
  <si>
    <t>5520411060</t>
  </si>
  <si>
    <t>Проведение ремонтных работ в учреждениях дополнительного образования</t>
  </si>
  <si>
    <t>5530000000</t>
  </si>
  <si>
    <t>Подпрограмма "Социокультурная деятельность"</t>
  </si>
  <si>
    <t>5530100000</t>
  </si>
  <si>
    <t>Основное мероприятие "Проведение мероприятий в сфере культуры по военно-патриотическому воспитанию"</t>
  </si>
  <si>
    <t>5530111160</t>
  </si>
  <si>
    <t>Проведение мероприятий в сфере культуры по военно-патриотическому воспитанию</t>
  </si>
  <si>
    <t>5530200000</t>
  </si>
  <si>
    <t>Основное мероприятие "Проведение конкурсов исполнительского мастерства и художественных выставок, участие учреждений дополнительного образования в конкурсах различного масштаба"</t>
  </si>
  <si>
    <t>5530211170</t>
  </si>
  <si>
    <t>Организация и проведение конкурсов и выставок, участие в конкурсах разного масштаба</t>
  </si>
  <si>
    <t>5530300000</t>
  </si>
  <si>
    <t>Основное мероприятие "Организация и реализация информационно-образовательных мероприятий и просветительских библиотек"</t>
  </si>
  <si>
    <t>5530311150</t>
  </si>
  <si>
    <t>Организация и проведение информационно-образовательных и просветительских мероприятий библиотек</t>
  </si>
  <si>
    <t>5530400000</t>
  </si>
  <si>
    <t>Основное мероприятие "Поддержка и развитие коллективов самодеятельного народного творчества"</t>
  </si>
  <si>
    <t>5530410770</t>
  </si>
  <si>
    <t>Поддержка и развитие самодеятельного народного творчества</t>
  </si>
  <si>
    <t>55304S5194</t>
  </si>
  <si>
    <t>Государственная поддержка отрасли культуры (Поддержка коллективов самодеятельного народного творчества, имеющих звание "народный" и "образцовый" )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</si>
  <si>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</si>
  <si>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5530500000</t>
  </si>
  <si>
    <t>Основное мероприятие "Реализация социально-культурных проектов на территории Кировского района"</t>
  </si>
  <si>
    <t>5530511110</t>
  </si>
  <si>
    <t>Реализация социально-культурных проектов на территории Кировского района</t>
  </si>
  <si>
    <t>55305S5192</t>
  </si>
  <si>
    <t>Государственная поддержка отрасли культуры (Реализация социально-культурных проектов МО ЛО)</t>
  </si>
  <si>
    <t>5530600000</t>
  </si>
  <si>
    <t>Основное мероприятие "Организация и проведение мероприятий, посвященных государственным праздникам, знаменательным и памятным датам"</t>
  </si>
  <si>
    <t>5530611070</t>
  </si>
  <si>
    <t>Организация и проведение мероприятий, посвященных государственным праздникам, знаменательным и памятным датам</t>
  </si>
  <si>
    <t>553A200000</t>
  </si>
  <si>
    <t>Федеральный проект "Творческие люди"</t>
  </si>
  <si>
    <t>553A2S5196</t>
  </si>
  <si>
    <t>5540000000</t>
  </si>
  <si>
    <t>Подпрограмма "Безопасность библиотек и учреждений дополнительного образования в области искусств"</t>
  </si>
  <si>
    <t>5540100000</t>
  </si>
  <si>
    <t>Основное мероприятие "Обслуживание охранно-пожарной сигнализации и вывода ее на пульт территориальных пожарных частей"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</si>
  <si>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</si>
  <si>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</si>
  <si>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</si>
  <si>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</si>
  <si>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5540112340</t>
  </si>
  <si>
    <t>5540300000</t>
  </si>
  <si>
    <t>Основное мероприятие "Приобретение средств защиты и проведение работ по комплексной безопасности подведомственных учреждений"</t>
  </si>
  <si>
    <t>5540312280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</si>
  <si>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</si>
  <si>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</si>
  <si>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реализации муниципальной программы"</t>
  </si>
  <si>
    <t>5550100000</t>
  </si>
  <si>
    <t>Основное мероприятие "Оплата труда работников Управления культуры"</t>
  </si>
  <si>
    <t>5550100210</t>
  </si>
  <si>
    <t>Расходы на выплаты по оплате труда работников органов местного самоуправления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</si>
  <si>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</si>
  <si>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</si>
  <si>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</si>
  <si>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</si>
  <si>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5550200000</t>
  </si>
  <si>
    <t>Основное мероприятие "Обеспечение функций Управления культуры"</t>
  </si>
  <si>
    <t>5550200230</t>
  </si>
  <si>
    <t>Расходы на обеспечение функций органов местного самоуправления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</si>
  <si>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</si>
  <si>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</si>
  <si>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5700100000</t>
  </si>
  <si>
    <t>Основное мероприятие "Оснащение приборами учета энергоресурсов муниципальных дошкольных учреждений"</t>
  </si>
  <si>
    <t>5700111240</t>
  </si>
  <si>
    <t>Мероприятия по оснащению приборами учета энергоресурсов муниципальных дошкольных учреждений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</si>
  <si>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</si>
  <si>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</si>
  <si>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</si>
  <si>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</si>
  <si>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5700300000</t>
  </si>
  <si>
    <t>Основное мероприятие "Оснащение приборами учета энергоресурсов муниципальных учреждений дополнительного образования (внешкольные учреждения)"</t>
  </si>
  <si>
    <t>5700311220</t>
  </si>
  <si>
    <t>Мероприятия по оснащению приборами учета энергоресурсов муниципальных учреждений дополнительного образования</t>
  </si>
  <si>
    <t>5700400000</t>
  </si>
  <si>
    <t>Основное мероприятие "Оснащение приборами учета энергоресурсов муниципальных учреждений дополнительного образования, МКУК "Центральная межпоселенческая библиотека"</t>
  </si>
  <si>
    <t>5700411210</t>
  </si>
  <si>
    <t>Мероприятия по оснащению приборами учета энергоресурсов муниципальных учреждений культуры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</si>
  <si>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</si>
  <si>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</si>
  <si>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</si>
  <si>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</si>
  <si>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5700700000</t>
  </si>
  <si>
    <t>Основное мероприятие "Приведение узлов учета тепловой энергии и тепловых пунктов в соответствии с нормативными требованиями"</t>
  </si>
  <si>
    <t>5700712530</t>
  </si>
  <si>
    <t>Выполнение работ по приведению узлов учета тепловой энергии учреждений в соответствии с нормативными требованиями</t>
  </si>
  <si>
    <t>5700712630</t>
  </si>
  <si>
    <t>Выполнение работ по приведению тепловых пунктов учреждений в соответствие с нормативными документами</t>
  </si>
  <si>
    <t>5701300000</t>
  </si>
  <si>
    <t>Основное мероприятие "Замена светильников"</t>
  </si>
  <si>
    <t>5701312570</t>
  </si>
  <si>
    <t>Мероприятия по замене светильников в муниципальных образовательных учреждениях</t>
  </si>
  <si>
    <t>5701312590</t>
  </si>
  <si>
    <t>Замена светильников в муниципальных учреждениях дополнительного образования (ДМХШ), МКУК "ЦМБ"</t>
  </si>
  <si>
    <t>5701600000</t>
  </si>
  <si>
    <t>Основное мероприятие"Теплоизоляция системы центрального отопления"</t>
  </si>
  <si>
    <t>5701612610</t>
  </si>
  <si>
    <t>Выполнение работ по теплоизоляции системы центрального отопления</t>
  </si>
  <si>
    <t>5701700000</t>
  </si>
  <si>
    <t>Основное мероприятие "Замена электрических автоматов"</t>
  </si>
  <si>
    <t>5701712620</t>
  </si>
  <si>
    <t>Замена электрических автоматов</t>
  </si>
  <si>
    <t>5701900000</t>
  </si>
  <si>
    <t>Основное мероприятие "Замена дверных проёмов"</t>
  </si>
  <si>
    <t>5701912650</t>
  </si>
  <si>
    <t>Замена дверных проёмов</t>
  </si>
  <si>
    <t>5702000000</t>
  </si>
  <si>
    <t>Замена электроснабжения в помещениях тепловых пунктов муниципальных учреждений</t>
  </si>
  <si>
    <t>5702012660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</si>
  <si>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</si>
  <si>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</si>
  <si>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</si>
  <si>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</si>
  <si>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58001S4260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</si>
  <si>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</si>
  <si>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</si>
  <si>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малого и среднего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</si>
  <si>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</si>
  <si>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</si>
  <si>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</si>
  <si>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</si>
  <si>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</si>
  <si>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</si>
  <si>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</si>
  <si>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</si>
  <si>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</si>
  <si>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</si>
  <si>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</si>
  <si>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</si>
  <si>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</si>
  <si>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</si>
  <si>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</si>
  <si>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</si>
  <si>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58002S4490</t>
  </si>
  <si>
    <t>Софинансирование мероприятий по организации мониторинга деятельности субъектов малого и среднего предпринимательства Ленинградской области</t>
  </si>
  <si>
    <t>5800400000</t>
  </si>
  <si>
    <t>Основное мероприятие "Обеспечение деятельности информационно – консультационных центров для потребителей"</t>
  </si>
  <si>
    <t>58004S0860</t>
  </si>
  <si>
    <t>Обеспечение деятельности информационно – консультационных центров для потребителей</t>
  </si>
  <si>
    <t>5R00000000</t>
  </si>
  <si>
    <t>Муниципальная программа "Развитие рынка наружной рекламы в Кировском муниципальном районе Ленинградской области"</t>
  </si>
  <si>
    <t>5R00100000</t>
  </si>
  <si>
    <t>Основное мероприятие "Развитие рынка наружной рекламы в Кировском муниципальном районе Ленинградской области"</t>
  </si>
  <si>
    <t>5R00100250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</si>
  <si>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</si>
  <si>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</si>
  <si>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</si>
  <si>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</si>
  <si>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6100170010</t>
  </si>
  <si>
    <t>Поддержка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</si>
  <si>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</si>
  <si>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</si>
  <si>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</si>
  <si>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</si>
  <si>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6100180100</t>
  </si>
  <si>
    <t>Разработка ПСД на реконструкцию здания МБОУ "Лицей г.Отрадное" (строительство пристройки для начальной школы)</t>
  </si>
  <si>
    <t>6100180210</t>
  </si>
  <si>
    <t>Строительство муниципального образовательного учреждения "Средняя общеобразовательная школа" на 600 мест, г. Шлиссельбург, Кировский район</t>
  </si>
  <si>
    <t>6100180630</t>
  </si>
  <si>
    <t>Реконструкция здания (в том числе проектирование) в целях размещения МФЦ в г.Кировске</t>
  </si>
  <si>
    <t>6100180970</t>
  </si>
  <si>
    <t>Разработка ПСД на строительство Центра поддержки малого бизнеса Кировского района по адресу: г.Кировск, ул.Красных сосен д.4</t>
  </si>
  <si>
    <t>61001S4051</t>
  </si>
  <si>
    <t>Реализация мероприятий по строительству и реконструкции спортивных объектов (Строительство физкультурно-оздоровительного комплекса с универсальным игровым залом по адресу: Ленинградская область, г. Кировск, ул. Советская, д.1)</t>
  </si>
  <si>
    <t>61001S4451</t>
  </si>
  <si>
    <t>Строительство, реконструкция, приобретение и пристрой объектов для организации общего образования (Завершение строительства муниципального образовательного учреждения "Средняя общеобразовательная школа" на 600 мест, г. Шлиссельбург, Кировский район)</t>
  </si>
  <si>
    <t>61001S4731</t>
  </si>
  <si>
    <t>Капитальное строительство (реконструкция) объектов теплоэнергетики, включая проектно-изыскательские работы (Строительство газовой блочно-модульной котельной в п. Шум по адресу: Кировский район, ст. Войбокало, Школьный переулок)</t>
  </si>
  <si>
    <t>6100200000</t>
  </si>
  <si>
    <t>Основное мероприятие "Капитальный ремонт (ремонт) объектов муниципальной собственности"</t>
  </si>
  <si>
    <t>6100217000</t>
  </si>
  <si>
    <t>Мероприятия по капитальному ремонту (ремонту) МКДОУ "Детский сад комбинированного вида № 29"</t>
  </si>
  <si>
    <t>6100217010</t>
  </si>
  <si>
    <t>Мероприятия по капитальному ремонту (ремонту) МКОУ "Путиловская основная общеобразовательная школа"</t>
  </si>
  <si>
    <t>6100217030</t>
  </si>
  <si>
    <t>Мероприятия по капитальному ремонту (ремонту) МБУДО "Отрадненская детская школа искусств"</t>
  </si>
  <si>
    <t>6100217040</t>
  </si>
  <si>
    <t>Мероприятия по капитальному ремонту (ремонту) МКДОУ "Детский сад №26"</t>
  </si>
  <si>
    <t>6100217100</t>
  </si>
  <si>
    <t>Мероприятия по капитальному ремонту (ремонту) прочих объектов</t>
  </si>
  <si>
    <t>6100217110</t>
  </si>
  <si>
    <t>Мероприятия по капитальному ремонту (ремонту) МБУДО "Районный Центр дополнительного образования"</t>
  </si>
  <si>
    <t>6100217140</t>
  </si>
  <si>
    <t>Мероприятия по капитальному ремонту (ремонту) МКОУ "Синявинская средняя общеобразовательная школа"</t>
  </si>
  <si>
    <t>6100217180</t>
  </si>
  <si>
    <t>Мероприятия по капитальному ремонту (ремонту)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</si>
  <si>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6100217200</t>
  </si>
  <si>
    <t>Мероприятия по капитальному ремонту (ремонту) МБДОУ "Детский сад комбинированного вида №2"</t>
  </si>
  <si>
    <t>6100217210</t>
  </si>
  <si>
    <t>Мероприятия по капитальному ремонту (ремонту) МБДОУ "Детский сад № 1 "Березка"</t>
  </si>
  <si>
    <t>6100217240</t>
  </si>
  <si>
    <t>Мероприятия по капитальному ремонту (ремонту) МБУ ДО "Отрадненская ДЮСШ"</t>
  </si>
  <si>
    <t>6100217250</t>
  </si>
  <si>
    <t>Мероприятия по капитальному ремонту (ремонту МКОУ "Назиевская СОШ"</t>
  </si>
  <si>
    <t>6100217260</t>
  </si>
  <si>
    <t>Мероприятия по капитальному ремонту (ремонту) МБДОУ "Детский сад комбинированного вида № 32 "Сказка"</t>
  </si>
  <si>
    <t>6100217270</t>
  </si>
  <si>
    <t>Мероприятия по капитальному ремонту (ремонту) МКУДО "Центр психолого-педагогической, медицинской и социальной помощи"</t>
  </si>
  <si>
    <t>6100217400</t>
  </si>
  <si>
    <t>Мероприятия по капитальному ремонту (ремонту) МКОУ "Приладожская средняя общеобразовательная школа"</t>
  </si>
  <si>
    <t>6100217420</t>
  </si>
  <si>
    <t>Мероприятия по капитальному ремонту (ремонту) МБОУ "Кировская гимназия им. Героя Советского Союза Султана Баймагомбетова"</t>
  </si>
  <si>
    <t>6100217440</t>
  </si>
  <si>
    <t>Мероприятия по капитальному ремонту (ремонту) МБУДО "Назиевская детская школа искусств"</t>
  </si>
  <si>
    <t>6100217480</t>
  </si>
  <si>
    <t>Мероприятия по капитальному ремонту (ремонту) МКОУ "Шумская средняя общеобразовательная школа"</t>
  </si>
  <si>
    <t>6100217540</t>
  </si>
  <si>
    <t>Мероприятия по капитальному ремонту (ремонту) МБДОУ "Детский сад комбинированного вида № 34"</t>
  </si>
  <si>
    <t>6100217570</t>
  </si>
  <si>
    <t>Мероприятия по капитальному ремонту (ремонту) МБДОУ "Детский сад комбинированного вида "Золотой ключик"</t>
  </si>
  <si>
    <t>6100217620</t>
  </si>
  <si>
    <t>Разработка проектно-сметной документации на проведение капитального ремонта здания УМП "Плавательный бассейн" в г.Кировск</t>
  </si>
  <si>
    <t>6100217640</t>
  </si>
  <si>
    <t>Мероприятия по капитальному ремонту (ремонту) МБУДО "Детско-юношеская спортивная школа по футболу"</t>
  </si>
  <si>
    <t>6100217710</t>
  </si>
  <si>
    <t>Мероприятия по капитальному ремонту (ремонту) МБОУ "Лицей г.Отрадное"</t>
  </si>
  <si>
    <t>6100217730</t>
  </si>
  <si>
    <t>Мероприятия по проверке сметной стоимости на проведение ремонтных работ организаций образования</t>
  </si>
  <si>
    <t>6100217820</t>
  </si>
  <si>
    <t>Мероприятия по проверке достоверности определения сметной стоимости на проведение капитального ремонта организаций физической культуры</t>
  </si>
  <si>
    <t>6100217830</t>
  </si>
  <si>
    <t>Мероприятия по проверке достоверности определения сметной стоимости на проведение капитального ремонта (ремонта) организаций образования</t>
  </si>
  <si>
    <t>6100217840</t>
  </si>
  <si>
    <t>Мероприятия по проверке достоверности определения сметной стоимости на проведение капитального ремонта(ремонта) организаций культуры</t>
  </si>
  <si>
    <t>6100217850</t>
  </si>
  <si>
    <t>Мероприятия по разработке технических планов объекта</t>
  </si>
  <si>
    <t>6100217990</t>
  </si>
  <si>
    <t>Проведение гидравлических испытаний тепловых сетей</t>
  </si>
  <si>
    <t>6100218000</t>
  </si>
  <si>
    <t>Мероприятия по проверке сметной стоимости на проведение ремонтных работ объектов водоснабжения и водоотведения</t>
  </si>
  <si>
    <t>6100218100</t>
  </si>
  <si>
    <t>Мероприятия по разработке проектно-сметной документации на проведение ремонтных работ объектов водоснабжения и водоотведения</t>
  </si>
  <si>
    <t>6200000000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</si>
  <si>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</si>
  <si>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</si>
  <si>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</si>
  <si>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</si>
  <si>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</si>
  <si>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6200111030</t>
  </si>
  <si>
    <t>Мероприятия по содержанию автомобильных дорог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</si>
  <si>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</si>
  <si>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</si>
  <si>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</si>
  <si>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Ремонт автомобильных дорог общего пользования местного значения</t>
  </si>
  <si>
    <t>6200200000</t>
  </si>
  <si>
    <t>Основное мероприятие "Формирование комплексных решений об организации дорожного движения на территории Кировского муниципального района"</t>
  </si>
  <si>
    <t>6200211050</t>
  </si>
  <si>
    <t>Разработка комплексной схемы организации дорожного движения (КСОДД) и проектов организации дорожного движения (ПОДД)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</si>
  <si>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</si>
  <si>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</si>
  <si>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</si>
  <si>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</si>
  <si>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</si>
  <si>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произведенного молока"</t>
  </si>
  <si>
    <t>6320106270</t>
  </si>
  <si>
    <t>Субсидии на возмещение части затрат на 1 литр произведенного молока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</si>
  <si>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</si>
  <si>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</si>
  <si>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</si>
  <si>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</si>
  <si>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</si>
  <si>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</si>
  <si>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</si>
  <si>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</si>
  <si>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</si>
  <si>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Основное мероприятие "Оказание несвязанной поддержки сельскохозяйственным товаропроизводителям в области растениеводства"</t>
  </si>
  <si>
    <t>6350106240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</si>
  <si>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</si>
  <si>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</si>
  <si>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</si>
  <si>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</si>
  <si>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за счет средств районного фонда финансовой поддержки поселений"</t>
  </si>
  <si>
    <t>6500190050</t>
  </si>
  <si>
    <t>Дотации на выравнивание бюджетной обеспеченности поселений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</si>
  <si>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</si>
  <si>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</si>
  <si>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</si>
  <si>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</si>
  <si>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</si>
  <si>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</si>
  <si>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</si>
  <si>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</si>
  <si>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</si>
  <si>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</si>
  <si>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</si>
  <si>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</si>
  <si>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</si>
  <si>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</si>
  <si>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6600200000</t>
  </si>
  <si>
    <t>Основное мероприятие "Разработка, изготовление, распространение памяток и брошюр по действиям населения в чрезвычайных ситуациях"</t>
  </si>
  <si>
    <t>6600213560</t>
  </si>
  <si>
    <t>Разработка, изготовление, распространение памяток и брошюр по действиям населения в ЧС</t>
  </si>
  <si>
    <t>6600400000</t>
  </si>
  <si>
    <t>Основное мероприятие "Развитие муниципальной системы оповещения"</t>
  </si>
  <si>
    <t>6600413150</t>
  </si>
  <si>
    <t>Развитие муниципальной системы оповещения Кировского муниципального района Ленинградской области</t>
  </si>
  <si>
    <t>6600495120</t>
  </si>
  <si>
    <t>Осуществление полномочий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</si>
  <si>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</si>
  <si>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</si>
  <si>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</si>
  <si>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</si>
  <si>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</si>
  <si>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</si>
  <si>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</si>
  <si>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ГО и ЧС</t>
  </si>
  <si>
    <t>% исполнения</t>
  </si>
  <si>
    <t>Наименование программы, подпрограммы, мероприятия</t>
  </si>
  <si>
    <t>Объем финансирования на 2019 год ( руб.)</t>
  </si>
  <si>
    <t>Исполнение( руб.)</t>
  </si>
  <si>
    <t>Отчет о выполнении муниципальных программ Кировского муниципального района Ленинградской области</t>
  </si>
  <si>
    <t>за  2019 год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</si>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</sst>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%"/>
  </numFmts>
  <fonts count="8" x14ac:knownFonts="1">
    <font>
      <sz val="10"/>
      <name val="Arial"/>
    </font>
    <font>
      <b/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/>
    <xf numFmtId="0" fontId="5" fillId="0" borderId="0" xfId="0" applyFont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166" fontId="6" fillId="0" borderId="3" xfId="0" applyNumberFormat="1" applyFont="1" applyBorder="1" applyAlignment="1" applyProtection="1">
      <alignment horizontal="right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166" fontId="7" fillId="0" borderId="4" xfId="0" applyNumberFormat="1" applyFont="1" applyBorder="1" applyAlignment="1" applyProtection="1">
      <alignment horizontal="right" vertical="center" wrapText="1"/>
    </xf>
    <xf numFmtId="165" fontId="7" fillId="0" borderId="4" xfId="0" applyNumberFormat="1" applyFont="1" applyBorder="1" applyAlignment="1" applyProtection="1">
      <alignment horizontal="left" vertical="center" wrapText="1"/>
    </xf>
    <xf numFmtId="165" fontId="6" fillId="0" borderId="3" xfId="0" applyNumberFormat="1" applyFont="1" applyBorder="1" applyAlignment="1" applyProtection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166" fontId="1" fillId="0" borderId="9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166" fontId="1" fillId="0" borderId="12" xfId="0" applyNumberFormat="1" applyFont="1" applyFill="1" applyBorder="1" applyAlignment="1">
      <alignment vertical="center"/>
    </xf>
    <xf numFmtId="166" fontId="1" fillId="0" borderId="13" xfId="0" applyNumberFormat="1" applyFont="1" applyFill="1" applyBorder="1" applyAlignment="1">
      <alignment vertical="center"/>
    </xf>
    <xf numFmtId="166" fontId="1" fillId="0" borderId="14" xfId="0" applyNumberFormat="1" applyFont="1" applyFill="1" applyBorder="1" applyAlignment="1">
      <alignment vertical="center"/>
    </xf>
    <xf numFmtId="166" fontId="1" fillId="0" borderId="15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left" vertical="center" wrapText="1"/>
    </xf>
    <xf numFmtId="4" fontId="6" fillId="2" borderId="3" xfId="0" applyNumberFormat="1" applyFont="1" applyFill="1" applyBorder="1" applyAlignment="1" applyProtection="1">
      <alignment horizontal="right" vertical="center" wrapText="1"/>
    </xf>
    <xf numFmtId="166" fontId="6" fillId="2" borderId="3" xfId="0" applyNumberFormat="1" applyFont="1" applyFill="1" applyBorder="1" applyAlignment="1" applyProtection="1">
      <alignment horizontal="right" vertical="center" wrapText="1"/>
    </xf>
    <xf numFmtId="49" fontId="6" fillId="2" borderId="2" xfId="0" applyNumberFormat="1" applyFont="1" applyFill="1" applyBorder="1" applyAlignment="1" applyProtection="1">
      <alignment horizontal="center"/>
    </xf>
    <xf numFmtId="49" fontId="6" fillId="2" borderId="3" xfId="0" applyNumberFormat="1" applyFont="1" applyFill="1" applyBorder="1" applyAlignment="1" applyProtection="1">
      <alignment horizontal="center"/>
    </xf>
    <xf numFmtId="4" fontId="6" fillId="2" borderId="3" xfId="0" applyNumberFormat="1" applyFont="1" applyFill="1" applyBorder="1" applyAlignment="1" applyProtection="1">
      <alignment horizontal="right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5" fillId="0" borderId="0" xfId="0" applyNumberFormat="1" applyFont="1"/>
    <xf numFmtId="2" fontId="5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34"/>
  <sheetViews>
    <sheetView showGridLines="0" tabSelected="1" topLeftCell="A415" workbookViewId="0">
      <selection activeCell="C430" sqref="C430"/>
    </sheetView>
  </sheetViews>
  <sheetFormatPr defaultRowHeight="12.75" customHeight="1" outlineLevelRow="7" x14ac:dyDescent="0.25"/>
  <cols>
    <col min="1" max="1" width="12.33203125" style="4" customWidth="1"/>
    <col min="2" max="2" width="68.5546875" style="4" customWidth="1"/>
    <col min="3" max="4" width="15.44140625" style="4" customWidth="1"/>
    <col min="5" max="5" width="14.109375" style="4" customWidth="1"/>
    <col min="6" max="6" width="13.5546875" style="4" customWidth="1"/>
    <col min="7" max="7" width="13.109375" style="4" customWidth="1"/>
    <col min="8" max="10" width="9.109375" style="4" customWidth="1"/>
    <col min="11" max="16384" width="8.88671875" style="4"/>
  </cols>
  <sheetData>
    <row r="1" spans="1:10" ht="13.2" x14ac:dyDescent="0.25">
      <c r="A1" s="45"/>
      <c r="B1" s="45"/>
      <c r="C1" s="45"/>
      <c r="D1" s="45"/>
      <c r="E1" s="45"/>
      <c r="F1" s="45"/>
      <c r="G1" s="3"/>
      <c r="H1" s="3"/>
      <c r="I1" s="3"/>
      <c r="J1" s="3"/>
    </row>
    <row r="2" spans="1:10" ht="15.6" x14ac:dyDescent="0.3">
      <c r="A2" s="43" t="s">
        <v>623</v>
      </c>
      <c r="B2" s="43"/>
      <c r="C2" s="43"/>
      <c r="D2" s="43"/>
      <c r="E2" s="43"/>
      <c r="F2" s="3"/>
      <c r="G2" s="3"/>
      <c r="H2" s="3"/>
      <c r="I2" s="3"/>
      <c r="J2" s="3"/>
    </row>
    <row r="3" spans="1:10" ht="13.8" x14ac:dyDescent="0.25">
      <c r="A3" s="44" t="s">
        <v>624</v>
      </c>
      <c r="B3" s="44"/>
      <c r="C3" s="44"/>
      <c r="D3" s="44"/>
      <c r="E3" s="44"/>
      <c r="F3" s="5"/>
      <c r="G3" s="6"/>
      <c r="H3" s="6"/>
      <c r="I3" s="5"/>
      <c r="J3" s="5"/>
    </row>
    <row r="4" spans="1:10" ht="13.2" x14ac:dyDescent="0.25">
      <c r="A4" s="7"/>
      <c r="B4" s="7"/>
      <c r="C4" s="7"/>
      <c r="D4" s="7"/>
      <c r="E4" s="7"/>
      <c r="F4" s="7"/>
      <c r="G4" s="7"/>
      <c r="H4" s="7"/>
      <c r="I4" s="3"/>
      <c r="J4" s="3"/>
    </row>
    <row r="5" spans="1:10" ht="32.4" x14ac:dyDescent="0.25">
      <c r="A5" s="1" t="s">
        <v>0</v>
      </c>
      <c r="B5" s="1" t="s">
        <v>620</v>
      </c>
      <c r="C5" s="1" t="s">
        <v>621</v>
      </c>
      <c r="D5" s="1" t="s">
        <v>622</v>
      </c>
      <c r="E5" s="2" t="s">
        <v>619</v>
      </c>
    </row>
    <row r="6" spans="1:10" ht="20.399999999999999" x14ac:dyDescent="0.25">
      <c r="A6" s="31" t="s">
        <v>2</v>
      </c>
      <c r="B6" s="32" t="s">
        <v>3</v>
      </c>
      <c r="C6" s="33">
        <v>2046005426.98</v>
      </c>
      <c r="D6" s="33">
        <v>2012063682.24</v>
      </c>
      <c r="E6" s="34">
        <f>D6/C6</f>
        <v>0.9834107259480247</v>
      </c>
    </row>
    <row r="7" spans="1:10" ht="20.399999999999999" outlineLevel="1" x14ac:dyDescent="0.25">
      <c r="A7" s="31" t="s">
        <v>4</v>
      </c>
      <c r="B7" s="32" t="s">
        <v>5</v>
      </c>
      <c r="C7" s="33">
        <v>199117116.00999999</v>
      </c>
      <c r="D7" s="33">
        <v>186915914.33000001</v>
      </c>
      <c r="E7" s="34">
        <f t="shared" ref="E7:E12" si="0">D7/C7</f>
        <v>0.93872349135778355</v>
      </c>
    </row>
    <row r="8" spans="1:10" ht="13.2" outlineLevel="1" x14ac:dyDescent="0.25">
      <c r="A8" s="18"/>
      <c r="B8" s="19" t="s">
        <v>625</v>
      </c>
      <c r="C8" s="20"/>
      <c r="D8" s="21"/>
      <c r="E8" s="22"/>
    </row>
    <row r="9" spans="1:10" ht="13.2" outlineLevel="1" x14ac:dyDescent="0.25">
      <c r="A9" s="23"/>
      <c r="B9" s="24" t="s">
        <v>626</v>
      </c>
      <c r="C9" s="25"/>
      <c r="D9" s="26"/>
      <c r="E9" s="27"/>
    </row>
    <row r="10" spans="1:10" ht="13.2" outlineLevel="1" x14ac:dyDescent="0.25">
      <c r="A10" s="23"/>
      <c r="B10" s="24" t="s">
        <v>627</v>
      </c>
      <c r="C10" s="25">
        <f>200000+C24+8426400</f>
        <v>21993300</v>
      </c>
      <c r="D10" s="25">
        <f>D24+200000+8426400</f>
        <v>21716877.039999999</v>
      </c>
      <c r="E10" s="27">
        <f>D10/C10</f>
        <v>0.987431492318115</v>
      </c>
    </row>
    <row r="11" spans="1:10" ht="13.2" outlineLevel="1" x14ac:dyDescent="0.25">
      <c r="A11" s="18"/>
      <c r="B11" s="19" t="s">
        <v>628</v>
      </c>
      <c r="C11" s="20">
        <f>C7-C10</f>
        <v>177123816.00999999</v>
      </c>
      <c r="D11" s="20">
        <f>D7-D10</f>
        <v>165199037.29000002</v>
      </c>
      <c r="E11" s="28">
        <f>D11/C11</f>
        <v>0.9326754640419066</v>
      </c>
    </row>
    <row r="12" spans="1:10" ht="13.2" outlineLevel="2" x14ac:dyDescent="0.25">
      <c r="A12" s="8" t="s">
        <v>6</v>
      </c>
      <c r="B12" s="9" t="s">
        <v>7</v>
      </c>
      <c r="C12" s="10">
        <v>175295533.88999999</v>
      </c>
      <c r="D12" s="10">
        <v>163497945.16999999</v>
      </c>
      <c r="E12" s="11">
        <f t="shared" si="0"/>
        <v>0.93269886312447003</v>
      </c>
    </row>
    <row r="13" spans="1:10" ht="13.2" outlineLevel="7" x14ac:dyDescent="0.25">
      <c r="A13" s="12" t="s">
        <v>8</v>
      </c>
      <c r="B13" s="13" t="s">
        <v>9</v>
      </c>
      <c r="C13" s="14">
        <v>60455305.600000001</v>
      </c>
      <c r="D13" s="14">
        <v>53590763.799999997</v>
      </c>
      <c r="E13" s="15">
        <f>D13/C13</f>
        <v>0.88645261599670078</v>
      </c>
    </row>
    <row r="14" spans="1:10" ht="13.2" outlineLevel="7" x14ac:dyDescent="0.25">
      <c r="A14" s="12" t="s">
        <v>10</v>
      </c>
      <c r="B14" s="13" t="s">
        <v>11</v>
      </c>
      <c r="C14" s="14">
        <v>110192087.88</v>
      </c>
      <c r="D14" s="14">
        <v>106546701.37</v>
      </c>
      <c r="E14" s="15">
        <f t="shared" ref="E14:E39" si="1">D14/C14</f>
        <v>0.96691789238107695</v>
      </c>
    </row>
    <row r="15" spans="1:10" ht="20.399999999999999" outlineLevel="7" x14ac:dyDescent="0.25">
      <c r="A15" s="12" t="s">
        <v>12</v>
      </c>
      <c r="B15" s="13" t="s">
        <v>13</v>
      </c>
      <c r="C15" s="14">
        <v>4648140.41</v>
      </c>
      <c r="D15" s="14">
        <v>3360480</v>
      </c>
      <c r="E15" s="15">
        <f t="shared" si="1"/>
        <v>0.72297299642030388</v>
      </c>
    </row>
    <row r="16" spans="1:10" ht="13.2" outlineLevel="2" x14ac:dyDescent="0.25">
      <c r="A16" s="8" t="s">
        <v>14</v>
      </c>
      <c r="B16" s="9" t="s">
        <v>15</v>
      </c>
      <c r="C16" s="10">
        <v>10113452.119999999</v>
      </c>
      <c r="D16" s="10">
        <v>10105262.119999999</v>
      </c>
      <c r="E16" s="11">
        <f t="shared" si="1"/>
        <v>0.99919018749455457</v>
      </c>
    </row>
    <row r="17" spans="1:5" ht="13.2" outlineLevel="7" x14ac:dyDescent="0.25">
      <c r="A17" s="12" t="s">
        <v>16</v>
      </c>
      <c r="B17" s="13" t="s">
        <v>17</v>
      </c>
      <c r="C17" s="14">
        <v>300000</v>
      </c>
      <c r="D17" s="14">
        <v>300000</v>
      </c>
      <c r="E17" s="15">
        <f t="shared" si="1"/>
        <v>1</v>
      </c>
    </row>
    <row r="18" spans="1:5" ht="20.399999999999999" outlineLevel="7" x14ac:dyDescent="0.25">
      <c r="A18" s="12" t="s">
        <v>18</v>
      </c>
      <c r="B18" s="13" t="s">
        <v>19</v>
      </c>
      <c r="C18" s="14">
        <v>179970</v>
      </c>
      <c r="D18" s="14">
        <v>171780</v>
      </c>
      <c r="E18" s="15">
        <f t="shared" si="1"/>
        <v>0.95449241540256713</v>
      </c>
    </row>
    <row r="19" spans="1:5" ht="13.2" outlineLevel="7" x14ac:dyDescent="0.25">
      <c r="A19" s="12" t="s">
        <v>20</v>
      </c>
      <c r="B19" s="13" t="s">
        <v>21</v>
      </c>
      <c r="C19" s="14">
        <v>129922.53</v>
      </c>
      <c r="D19" s="14">
        <v>129922.53</v>
      </c>
      <c r="E19" s="15">
        <f t="shared" si="1"/>
        <v>1</v>
      </c>
    </row>
    <row r="20" spans="1:5" ht="20.399999999999999" outlineLevel="7" x14ac:dyDescent="0.25">
      <c r="A20" s="12" t="s">
        <v>22</v>
      </c>
      <c r="B20" s="13" t="s">
        <v>23</v>
      </c>
      <c r="C20" s="14">
        <v>9503559.5899999999</v>
      </c>
      <c r="D20" s="14">
        <v>9503559.5899999999</v>
      </c>
      <c r="E20" s="15">
        <f t="shared" si="1"/>
        <v>1</v>
      </c>
    </row>
    <row r="21" spans="1:5" ht="13.2" outlineLevel="2" x14ac:dyDescent="0.25">
      <c r="A21" s="8" t="s">
        <v>24</v>
      </c>
      <c r="B21" s="9" t="s">
        <v>25</v>
      </c>
      <c r="C21" s="10">
        <v>341230</v>
      </c>
      <c r="D21" s="10">
        <v>222230</v>
      </c>
      <c r="E21" s="11">
        <f t="shared" si="1"/>
        <v>0.65126161240219205</v>
      </c>
    </row>
    <row r="22" spans="1:5" ht="13.2" outlineLevel="7" x14ac:dyDescent="0.25">
      <c r="A22" s="12" t="s">
        <v>26</v>
      </c>
      <c r="B22" s="13" t="s">
        <v>27</v>
      </c>
      <c r="C22" s="14">
        <v>119000</v>
      </c>
      <c r="D22" s="14">
        <v>0</v>
      </c>
      <c r="E22" s="14">
        <v>0</v>
      </c>
    </row>
    <row r="23" spans="1:5" ht="20.399999999999999" outlineLevel="7" x14ac:dyDescent="0.25">
      <c r="A23" s="12" t="s">
        <v>28</v>
      </c>
      <c r="B23" s="13" t="s">
        <v>29</v>
      </c>
      <c r="C23" s="14">
        <v>222230</v>
      </c>
      <c r="D23" s="14">
        <v>222230</v>
      </c>
      <c r="E23" s="15">
        <f t="shared" si="1"/>
        <v>1</v>
      </c>
    </row>
    <row r="24" spans="1:5" ht="13.2" outlineLevel="2" x14ac:dyDescent="0.25">
      <c r="A24" s="8" t="s">
        <v>30</v>
      </c>
      <c r="B24" s="9" t="s">
        <v>31</v>
      </c>
      <c r="C24" s="10">
        <v>13366900</v>
      </c>
      <c r="D24" s="10">
        <v>13090477.039999999</v>
      </c>
      <c r="E24" s="11">
        <f t="shared" si="1"/>
        <v>0.97932033904645044</v>
      </c>
    </row>
    <row r="25" spans="1:5" ht="20.399999999999999" outlineLevel="7" x14ac:dyDescent="0.25">
      <c r="A25" s="12" t="s">
        <v>32</v>
      </c>
      <c r="B25" s="13" t="s">
        <v>33</v>
      </c>
      <c r="C25" s="14">
        <v>13366900</v>
      </c>
      <c r="D25" s="14">
        <v>13090477.039999999</v>
      </c>
      <c r="E25" s="15">
        <f t="shared" si="1"/>
        <v>0.97932033904645044</v>
      </c>
    </row>
    <row r="26" spans="1:5" ht="20.399999999999999" outlineLevel="1" x14ac:dyDescent="0.25">
      <c r="A26" s="31" t="s">
        <v>34</v>
      </c>
      <c r="B26" s="32" t="s">
        <v>35</v>
      </c>
      <c r="C26" s="33">
        <v>153586697.24000001</v>
      </c>
      <c r="D26" s="33">
        <v>141666051.53</v>
      </c>
      <c r="E26" s="34">
        <f t="shared" si="1"/>
        <v>0.92238490751987212</v>
      </c>
    </row>
    <row r="27" spans="1:5" ht="13.2" outlineLevel="1" x14ac:dyDescent="0.25">
      <c r="A27" s="18"/>
      <c r="B27" s="19" t="s">
        <v>625</v>
      </c>
      <c r="C27" s="20"/>
      <c r="D27" s="20"/>
      <c r="E27" s="22"/>
    </row>
    <row r="28" spans="1:5" ht="13.2" outlineLevel="1" x14ac:dyDescent="0.25">
      <c r="A28" s="23"/>
      <c r="B28" s="24" t="s">
        <v>626</v>
      </c>
      <c r="C28" s="25">
        <v>1081939.29</v>
      </c>
      <c r="D28" s="25">
        <f>C28</f>
        <v>1081939.29</v>
      </c>
      <c r="E28" s="29">
        <f>D28/C28</f>
        <v>1</v>
      </c>
    </row>
    <row r="29" spans="1:5" ht="13.2" outlineLevel="1" x14ac:dyDescent="0.25">
      <c r="A29" s="23"/>
      <c r="B29" s="24" t="s">
        <v>627</v>
      </c>
      <c r="C29" s="25">
        <f>360000+7395000+207000+532896.43</f>
        <v>8494896.4299999997</v>
      </c>
      <c r="D29" s="25">
        <f>C29</f>
        <v>8494896.4299999997</v>
      </c>
      <c r="E29" s="29">
        <f>D29/C29</f>
        <v>1</v>
      </c>
    </row>
    <row r="30" spans="1:5" ht="13.2" outlineLevel="1" x14ac:dyDescent="0.25">
      <c r="A30" s="18"/>
      <c r="B30" s="19" t="s">
        <v>628</v>
      </c>
      <c r="C30" s="20">
        <f>C26-C29-C28</f>
        <v>144009861.52000001</v>
      </c>
      <c r="D30" s="20">
        <f>D26-D29-D28</f>
        <v>132089215.80999999</v>
      </c>
      <c r="E30" s="29">
        <f>D30/C30</f>
        <v>0.91722340689603055</v>
      </c>
    </row>
    <row r="31" spans="1:5" ht="13.2" outlineLevel="2" x14ac:dyDescent="0.25">
      <c r="A31" s="8" t="s">
        <v>36</v>
      </c>
      <c r="B31" s="9" t="s">
        <v>37</v>
      </c>
      <c r="C31" s="10">
        <v>141558165.52000001</v>
      </c>
      <c r="D31" s="10">
        <v>129957008.69</v>
      </c>
      <c r="E31" s="11">
        <f t="shared" si="1"/>
        <v>0.9180467139611177</v>
      </c>
    </row>
    <row r="32" spans="1:5" ht="13.2" outlineLevel="7" x14ac:dyDescent="0.25">
      <c r="A32" s="12" t="s">
        <v>38</v>
      </c>
      <c r="B32" s="13" t="s">
        <v>9</v>
      </c>
      <c r="C32" s="14">
        <v>76512016.890000001</v>
      </c>
      <c r="D32" s="14">
        <v>69218572.420000002</v>
      </c>
      <c r="E32" s="15">
        <f t="shared" si="1"/>
        <v>0.90467583045829703</v>
      </c>
    </row>
    <row r="33" spans="1:5" ht="13.2" outlineLevel="7" x14ac:dyDescent="0.25">
      <c r="A33" s="12" t="s">
        <v>39</v>
      </c>
      <c r="B33" s="13" t="s">
        <v>11</v>
      </c>
      <c r="C33" s="14">
        <v>54997738.07</v>
      </c>
      <c r="D33" s="14">
        <v>50702318.079999998</v>
      </c>
      <c r="E33" s="15">
        <f t="shared" si="1"/>
        <v>0.92189824271440257</v>
      </c>
    </row>
    <row r="34" spans="1:5" ht="13.2" outlineLevel="7" x14ac:dyDescent="0.25">
      <c r="A34" s="12" t="s">
        <v>40</v>
      </c>
      <c r="B34" s="13" t="s">
        <v>41</v>
      </c>
      <c r="C34" s="14">
        <v>10048410.560000001</v>
      </c>
      <c r="D34" s="14">
        <v>10036118.189999999</v>
      </c>
      <c r="E34" s="15">
        <f t="shared" si="1"/>
        <v>0.99877668513576334</v>
      </c>
    </row>
    <row r="35" spans="1:5" ht="13.2" outlineLevel="2" x14ac:dyDescent="0.25">
      <c r="A35" s="8" t="s">
        <v>42</v>
      </c>
      <c r="B35" s="9" t="s">
        <v>43</v>
      </c>
      <c r="C35" s="10">
        <v>9360000</v>
      </c>
      <c r="D35" s="10">
        <v>9341781.8000000007</v>
      </c>
      <c r="E35" s="11">
        <f t="shared" si="1"/>
        <v>0.99805361111111124</v>
      </c>
    </row>
    <row r="36" spans="1:5" ht="13.2" outlineLevel="7" x14ac:dyDescent="0.25">
      <c r="A36" s="12" t="s">
        <v>44</v>
      </c>
      <c r="B36" s="13" t="s">
        <v>45</v>
      </c>
      <c r="C36" s="14">
        <v>260000</v>
      </c>
      <c r="D36" s="14">
        <v>241781.8</v>
      </c>
      <c r="E36" s="15">
        <f t="shared" si="1"/>
        <v>0.92992999999999992</v>
      </c>
    </row>
    <row r="37" spans="1:5" ht="30.6" outlineLevel="7" x14ac:dyDescent="0.25">
      <c r="A37" s="12" t="s">
        <v>46</v>
      </c>
      <c r="B37" s="13" t="s">
        <v>47</v>
      </c>
      <c r="C37" s="14">
        <v>400000</v>
      </c>
      <c r="D37" s="14">
        <v>400000</v>
      </c>
      <c r="E37" s="15">
        <f t="shared" si="1"/>
        <v>1</v>
      </c>
    </row>
    <row r="38" spans="1:5" ht="13.2" outlineLevel="7" x14ac:dyDescent="0.25">
      <c r="A38" s="12" t="s">
        <v>48</v>
      </c>
      <c r="B38" s="13" t="s">
        <v>49</v>
      </c>
      <c r="C38" s="14">
        <v>8700000</v>
      </c>
      <c r="D38" s="14">
        <v>8700000</v>
      </c>
      <c r="E38" s="15">
        <f t="shared" si="1"/>
        <v>1</v>
      </c>
    </row>
    <row r="39" spans="1:5" ht="13.2" outlineLevel="2" x14ac:dyDescent="0.25">
      <c r="A39" s="8" t="s">
        <v>50</v>
      </c>
      <c r="B39" s="9" t="s">
        <v>51</v>
      </c>
      <c r="C39" s="10">
        <v>994485.28</v>
      </c>
      <c r="D39" s="10">
        <v>693214.6</v>
      </c>
      <c r="E39" s="11">
        <f t="shared" si="1"/>
        <v>0.69705868346286626</v>
      </c>
    </row>
    <row r="40" spans="1:5" ht="13.2" outlineLevel="7" x14ac:dyDescent="0.25">
      <c r="A40" s="12" t="s">
        <v>52</v>
      </c>
      <c r="B40" s="13" t="s">
        <v>53</v>
      </c>
      <c r="C40" s="14">
        <v>240789.28</v>
      </c>
      <c r="D40" s="14">
        <v>0</v>
      </c>
      <c r="E40" s="14">
        <v>0</v>
      </c>
    </row>
    <row r="41" spans="1:5" ht="13.2" outlineLevel="7" x14ac:dyDescent="0.25">
      <c r="A41" s="12" t="s">
        <v>54</v>
      </c>
      <c r="B41" s="13" t="s">
        <v>55</v>
      </c>
      <c r="C41" s="14">
        <v>60000</v>
      </c>
      <c r="D41" s="14">
        <v>0</v>
      </c>
      <c r="E41" s="14">
        <v>0</v>
      </c>
    </row>
    <row r="42" spans="1:5" ht="13.2" outlineLevel="7" x14ac:dyDescent="0.25">
      <c r="A42" s="12" t="s">
        <v>56</v>
      </c>
      <c r="B42" s="13" t="s">
        <v>57</v>
      </c>
      <c r="C42" s="14">
        <v>204000</v>
      </c>
      <c r="D42" s="14">
        <v>203518.6</v>
      </c>
      <c r="E42" s="15">
        <f t="shared" ref="E42:E121" si="2">D42/C42</f>
        <v>0.99764019607843135</v>
      </c>
    </row>
    <row r="43" spans="1:5" ht="20.399999999999999" outlineLevel="7" x14ac:dyDescent="0.25">
      <c r="A43" s="12" t="s">
        <v>58</v>
      </c>
      <c r="B43" s="13" t="s">
        <v>59</v>
      </c>
      <c r="C43" s="14">
        <v>259696</v>
      </c>
      <c r="D43" s="14">
        <v>259696</v>
      </c>
      <c r="E43" s="15">
        <f t="shared" si="2"/>
        <v>1</v>
      </c>
    </row>
    <row r="44" spans="1:5" ht="20.399999999999999" outlineLevel="7" x14ac:dyDescent="0.25">
      <c r="A44" s="12" t="s">
        <v>60</v>
      </c>
      <c r="B44" s="13" t="s">
        <v>61</v>
      </c>
      <c r="C44" s="14">
        <v>230000</v>
      </c>
      <c r="D44" s="14">
        <v>230000</v>
      </c>
      <c r="E44" s="15">
        <f t="shared" si="2"/>
        <v>1</v>
      </c>
    </row>
    <row r="45" spans="1:5" ht="13.2" outlineLevel="2" x14ac:dyDescent="0.25">
      <c r="A45" s="8" t="s">
        <v>62</v>
      </c>
      <c r="B45" s="9" t="s">
        <v>63</v>
      </c>
      <c r="C45" s="10">
        <v>1674046.44</v>
      </c>
      <c r="D45" s="10">
        <v>1674046.44</v>
      </c>
      <c r="E45" s="11">
        <f t="shared" si="2"/>
        <v>1</v>
      </c>
    </row>
    <row r="46" spans="1:5" ht="20.399999999999999" outlineLevel="7" x14ac:dyDescent="0.25">
      <c r="A46" s="12" t="s">
        <v>64</v>
      </c>
      <c r="B46" s="13" t="s">
        <v>59</v>
      </c>
      <c r="C46" s="14">
        <v>1674046.44</v>
      </c>
      <c r="D46" s="14">
        <v>1674046.44</v>
      </c>
      <c r="E46" s="15">
        <f t="shared" si="2"/>
        <v>1</v>
      </c>
    </row>
    <row r="47" spans="1:5" ht="20.399999999999999" outlineLevel="1" x14ac:dyDescent="0.25">
      <c r="A47" s="31" t="s">
        <v>65</v>
      </c>
      <c r="B47" s="32" t="s">
        <v>66</v>
      </c>
      <c r="C47" s="33">
        <v>152390213.66999999</v>
      </c>
      <c r="D47" s="33">
        <v>149610398.37</v>
      </c>
      <c r="E47" s="34">
        <f t="shared" si="2"/>
        <v>0.98175857075691453</v>
      </c>
    </row>
    <row r="48" spans="1:5" ht="13.2" outlineLevel="1" x14ac:dyDescent="0.25">
      <c r="A48" s="18"/>
      <c r="B48" s="19" t="s">
        <v>625</v>
      </c>
      <c r="C48" s="20"/>
      <c r="D48" s="20"/>
      <c r="E48" s="22"/>
    </row>
    <row r="49" spans="1:5" ht="13.2" outlineLevel="1" x14ac:dyDescent="0.25">
      <c r="A49" s="23"/>
      <c r="B49" s="24" t="s">
        <v>626</v>
      </c>
      <c r="C49" s="25"/>
      <c r="D49" s="25"/>
      <c r="E49" s="27"/>
    </row>
    <row r="50" spans="1:5" ht="13.2" outlineLevel="1" x14ac:dyDescent="0.25">
      <c r="A50" s="23"/>
      <c r="B50" s="24" t="s">
        <v>627</v>
      </c>
      <c r="C50" s="25">
        <f>540000+200000</f>
        <v>740000</v>
      </c>
      <c r="D50" s="25">
        <v>740000</v>
      </c>
      <c r="E50" s="29">
        <f>D50/C50</f>
        <v>1</v>
      </c>
    </row>
    <row r="51" spans="1:5" ht="13.2" outlineLevel="1" x14ac:dyDescent="0.25">
      <c r="A51" s="18"/>
      <c r="B51" s="19" t="s">
        <v>628</v>
      </c>
      <c r="C51" s="20">
        <f>C47-C50</f>
        <v>151650213.66999999</v>
      </c>
      <c r="D51" s="20">
        <f>D47-D50</f>
        <v>148870398.37</v>
      </c>
      <c r="E51" s="29">
        <f>D51/C51</f>
        <v>0.98166955896251473</v>
      </c>
    </row>
    <row r="52" spans="1:5" ht="13.2" outlineLevel="2" x14ac:dyDescent="0.25">
      <c r="A52" s="8" t="s">
        <v>67</v>
      </c>
      <c r="B52" s="9" t="s">
        <v>68</v>
      </c>
      <c r="C52" s="10">
        <v>150665991.66999999</v>
      </c>
      <c r="D52" s="10">
        <v>148114142.87</v>
      </c>
      <c r="E52" s="11">
        <f t="shared" si="2"/>
        <v>0.98306287456303187</v>
      </c>
    </row>
    <row r="53" spans="1:5" ht="13.2" outlineLevel="7" x14ac:dyDescent="0.25">
      <c r="A53" s="12" t="s">
        <v>69</v>
      </c>
      <c r="B53" s="13" t="s">
        <v>9</v>
      </c>
      <c r="C53" s="14">
        <v>6403042.2599999998</v>
      </c>
      <c r="D53" s="14">
        <v>6361010.5899999999</v>
      </c>
      <c r="E53" s="15">
        <f t="shared" si="2"/>
        <v>0.99343567193635862</v>
      </c>
    </row>
    <row r="54" spans="1:5" ht="13.2" outlineLevel="7" x14ac:dyDescent="0.25">
      <c r="A54" s="12" t="s">
        <v>70</v>
      </c>
      <c r="B54" s="13" t="s">
        <v>11</v>
      </c>
      <c r="C54" s="14">
        <v>128422882.87</v>
      </c>
      <c r="D54" s="14">
        <v>125913065.73999999</v>
      </c>
      <c r="E54" s="15">
        <f t="shared" si="2"/>
        <v>0.98045662054993232</v>
      </c>
    </row>
    <row r="55" spans="1:5" ht="20.399999999999999" outlineLevel="7" x14ac:dyDescent="0.25">
      <c r="A55" s="12" t="s">
        <v>71</v>
      </c>
      <c r="B55" s="13" t="s">
        <v>72</v>
      </c>
      <c r="C55" s="14">
        <v>15840066.539999999</v>
      </c>
      <c r="D55" s="14">
        <v>15840066.539999999</v>
      </c>
      <c r="E55" s="15">
        <f t="shared" si="2"/>
        <v>1</v>
      </c>
    </row>
    <row r="56" spans="1:5" ht="13.2" outlineLevel="2" x14ac:dyDescent="0.25">
      <c r="A56" s="8" t="s">
        <v>73</v>
      </c>
      <c r="B56" s="9" t="s">
        <v>74</v>
      </c>
      <c r="C56" s="10">
        <v>1002000</v>
      </c>
      <c r="D56" s="10">
        <v>816352.5</v>
      </c>
      <c r="E56" s="11">
        <f t="shared" si="2"/>
        <v>0.81472305389221555</v>
      </c>
    </row>
    <row r="57" spans="1:5" ht="13.2" outlineLevel="7" x14ac:dyDescent="0.25">
      <c r="A57" s="12" t="s">
        <v>75</v>
      </c>
      <c r="B57" s="13" t="s">
        <v>76</v>
      </c>
      <c r="C57" s="14">
        <v>312000</v>
      </c>
      <c r="D57" s="14">
        <v>126352.5</v>
      </c>
      <c r="E57" s="15">
        <f t="shared" si="2"/>
        <v>0.40497596153846155</v>
      </c>
    </row>
    <row r="58" spans="1:5" ht="13.2" outlineLevel="7" x14ac:dyDescent="0.25">
      <c r="A58" s="12" t="s">
        <v>77</v>
      </c>
      <c r="B58" s="13" t="s">
        <v>78</v>
      </c>
      <c r="C58" s="14">
        <v>90000</v>
      </c>
      <c r="D58" s="14">
        <v>90000</v>
      </c>
      <c r="E58" s="15">
        <f t="shared" si="2"/>
        <v>1</v>
      </c>
    </row>
    <row r="59" spans="1:5" ht="20.399999999999999" outlineLevel="7" x14ac:dyDescent="0.25">
      <c r="A59" s="12" t="s">
        <v>79</v>
      </c>
      <c r="B59" s="13" t="s">
        <v>80</v>
      </c>
      <c r="C59" s="14">
        <v>600000</v>
      </c>
      <c r="D59" s="14">
        <v>600000</v>
      </c>
      <c r="E59" s="15">
        <f t="shared" si="2"/>
        <v>1</v>
      </c>
    </row>
    <row r="60" spans="1:5" ht="13.2" outlineLevel="2" x14ac:dyDescent="0.25">
      <c r="A60" s="8" t="s">
        <v>81</v>
      </c>
      <c r="B60" s="9" t="s">
        <v>82</v>
      </c>
      <c r="C60" s="10">
        <v>500000</v>
      </c>
      <c r="D60" s="10">
        <v>457681</v>
      </c>
      <c r="E60" s="11">
        <f t="shared" si="2"/>
        <v>0.91536200000000001</v>
      </c>
    </row>
    <row r="61" spans="1:5" ht="13.2" outlineLevel="7" x14ac:dyDescent="0.25">
      <c r="A61" s="12" t="s">
        <v>83</v>
      </c>
      <c r="B61" s="13" t="s">
        <v>84</v>
      </c>
      <c r="C61" s="14">
        <v>500000</v>
      </c>
      <c r="D61" s="14">
        <v>457681</v>
      </c>
      <c r="E61" s="15">
        <f t="shared" si="2"/>
        <v>0.91536200000000001</v>
      </c>
    </row>
    <row r="62" spans="1:5" ht="13.2" outlineLevel="2" x14ac:dyDescent="0.25">
      <c r="A62" s="8" t="s">
        <v>85</v>
      </c>
      <c r="B62" s="9" t="s">
        <v>86</v>
      </c>
      <c r="C62" s="10">
        <v>222222</v>
      </c>
      <c r="D62" s="10">
        <v>222222</v>
      </c>
      <c r="E62" s="11">
        <f t="shared" si="2"/>
        <v>1</v>
      </c>
    </row>
    <row r="63" spans="1:5" ht="13.2" outlineLevel="7" x14ac:dyDescent="0.25">
      <c r="A63" s="12" t="s">
        <v>87</v>
      </c>
      <c r="B63" s="13" t="s">
        <v>88</v>
      </c>
      <c r="C63" s="14">
        <v>222222</v>
      </c>
      <c r="D63" s="14">
        <v>222222</v>
      </c>
      <c r="E63" s="15">
        <f t="shared" si="2"/>
        <v>1</v>
      </c>
    </row>
    <row r="64" spans="1:5" ht="20.399999999999999" outlineLevel="1" x14ac:dyDescent="0.25">
      <c r="A64" s="31" t="s">
        <v>89</v>
      </c>
      <c r="B64" s="32" t="s">
        <v>90</v>
      </c>
      <c r="C64" s="33">
        <v>1380558100</v>
      </c>
      <c r="D64" s="33">
        <v>1376189828.8599999</v>
      </c>
      <c r="E64" s="34">
        <f t="shared" si="2"/>
        <v>0.99683586577051697</v>
      </c>
    </row>
    <row r="65" spans="1:5" ht="13.2" outlineLevel="1" x14ac:dyDescent="0.25">
      <c r="A65" s="18"/>
      <c r="B65" s="19" t="s">
        <v>625</v>
      </c>
      <c r="C65" s="20"/>
      <c r="D65" s="20"/>
      <c r="E65" s="22"/>
    </row>
    <row r="66" spans="1:5" ht="13.2" outlineLevel="1" x14ac:dyDescent="0.25">
      <c r="A66" s="23"/>
      <c r="B66" s="24" t="s">
        <v>626</v>
      </c>
      <c r="C66" s="25"/>
      <c r="D66" s="25"/>
      <c r="E66" s="27"/>
    </row>
    <row r="67" spans="1:5" ht="13.2" outlineLevel="1" x14ac:dyDescent="0.25">
      <c r="A67" s="23"/>
      <c r="B67" s="24" t="s">
        <v>627</v>
      </c>
      <c r="C67" s="25">
        <f>C70+C71+450000</f>
        <v>1373669100</v>
      </c>
      <c r="D67" s="25">
        <f>D70+D71+450000</f>
        <v>1371330225.98</v>
      </c>
      <c r="E67" s="27">
        <f>D67/C67</f>
        <v>0.99829735267394459</v>
      </c>
    </row>
    <row r="68" spans="1:5" ht="13.2" outlineLevel="1" x14ac:dyDescent="0.25">
      <c r="A68" s="18"/>
      <c r="B68" s="19" t="s">
        <v>628</v>
      </c>
      <c r="C68" s="20">
        <f>C64-C67</f>
        <v>6889000</v>
      </c>
      <c r="D68" s="20">
        <f>D64-D67</f>
        <v>4859602.879999876</v>
      </c>
      <c r="E68" s="29">
        <f>D68/C68</f>
        <v>0.70541484685729072</v>
      </c>
    </row>
    <row r="69" spans="1:5" ht="13.2" outlineLevel="2" x14ac:dyDescent="0.25">
      <c r="A69" s="8" t="s">
        <v>91</v>
      </c>
      <c r="B69" s="9" t="s">
        <v>92</v>
      </c>
      <c r="C69" s="10">
        <v>1373219100</v>
      </c>
      <c r="D69" s="10">
        <v>1370880225.98</v>
      </c>
      <c r="E69" s="11">
        <f t="shared" si="2"/>
        <v>0.99829679472125021</v>
      </c>
    </row>
    <row r="70" spans="1:5" ht="51" outlineLevel="7" x14ac:dyDescent="0.25">
      <c r="A70" s="12" t="s">
        <v>93</v>
      </c>
      <c r="B70" s="16" t="s">
        <v>94</v>
      </c>
      <c r="C70" s="14">
        <v>780301700</v>
      </c>
      <c r="D70" s="14">
        <v>779561709.61000001</v>
      </c>
      <c r="E70" s="15">
        <f t="shared" si="2"/>
        <v>0.99905166118438549</v>
      </c>
    </row>
    <row r="71" spans="1:5" ht="61.2" outlineLevel="7" x14ac:dyDescent="0.25">
      <c r="A71" s="12" t="s">
        <v>95</v>
      </c>
      <c r="B71" s="16" t="s">
        <v>96</v>
      </c>
      <c r="C71" s="14">
        <v>592917400</v>
      </c>
      <c r="D71" s="14">
        <v>591318516.37</v>
      </c>
      <c r="E71" s="15">
        <f t="shared" si="2"/>
        <v>0.99730336193540614</v>
      </c>
    </row>
    <row r="72" spans="1:5" ht="13.2" outlineLevel="2" x14ac:dyDescent="0.25">
      <c r="A72" s="8" t="s">
        <v>97</v>
      </c>
      <c r="B72" s="9" t="s">
        <v>98</v>
      </c>
      <c r="C72" s="10">
        <v>7219000</v>
      </c>
      <c r="D72" s="10">
        <v>5237774.12</v>
      </c>
      <c r="E72" s="11">
        <f t="shared" si="2"/>
        <v>0.72555397146419176</v>
      </c>
    </row>
    <row r="73" spans="1:5" ht="13.2" outlineLevel="7" x14ac:dyDescent="0.25">
      <c r="A73" s="12" t="s">
        <v>99</v>
      </c>
      <c r="B73" s="13" t="s">
        <v>100</v>
      </c>
      <c r="C73" s="14">
        <v>880000</v>
      </c>
      <c r="D73" s="14">
        <v>788002.84</v>
      </c>
      <c r="E73" s="15">
        <f t="shared" si="2"/>
        <v>0.89545777272727267</v>
      </c>
    </row>
    <row r="74" spans="1:5" ht="13.2" outlineLevel="7" x14ac:dyDescent="0.25">
      <c r="A74" s="12" t="s">
        <v>101</v>
      </c>
      <c r="B74" s="13" t="s">
        <v>102</v>
      </c>
      <c r="C74" s="14">
        <v>20000</v>
      </c>
      <c r="D74" s="14">
        <v>17730</v>
      </c>
      <c r="E74" s="15">
        <f t="shared" si="2"/>
        <v>0.88649999999999995</v>
      </c>
    </row>
    <row r="75" spans="1:5" ht="13.2" outlineLevel="7" x14ac:dyDescent="0.25">
      <c r="A75" s="12" t="s">
        <v>103</v>
      </c>
      <c r="B75" s="13" t="s">
        <v>104</v>
      </c>
      <c r="C75" s="14">
        <v>345100</v>
      </c>
      <c r="D75" s="14">
        <v>264550</v>
      </c>
      <c r="E75" s="15">
        <f t="shared" si="2"/>
        <v>0.76658939437844098</v>
      </c>
    </row>
    <row r="76" spans="1:5" ht="13.2" outlineLevel="7" x14ac:dyDescent="0.25">
      <c r="A76" s="12" t="s">
        <v>105</v>
      </c>
      <c r="B76" s="13" t="s">
        <v>106</v>
      </c>
      <c r="C76" s="14">
        <v>5105000</v>
      </c>
      <c r="D76" s="14">
        <v>3311391.28</v>
      </c>
      <c r="E76" s="15">
        <f t="shared" si="2"/>
        <v>0.64865647012732608</v>
      </c>
    </row>
    <row r="77" spans="1:5" ht="20.399999999999999" outlineLevel="7" x14ac:dyDescent="0.25">
      <c r="A77" s="12" t="s">
        <v>107</v>
      </c>
      <c r="B77" s="13" t="s">
        <v>108</v>
      </c>
      <c r="C77" s="14">
        <v>368900</v>
      </c>
      <c r="D77" s="14">
        <v>356100</v>
      </c>
      <c r="E77" s="15">
        <f t="shared" si="2"/>
        <v>0.9653022499322309</v>
      </c>
    </row>
    <row r="78" spans="1:5" ht="13.2" outlineLevel="7" x14ac:dyDescent="0.25">
      <c r="A78" s="12" t="s">
        <v>109</v>
      </c>
      <c r="B78" s="13" t="s">
        <v>100</v>
      </c>
      <c r="C78" s="14">
        <v>500000</v>
      </c>
      <c r="D78" s="14">
        <v>500000</v>
      </c>
      <c r="E78" s="15">
        <f t="shared" si="2"/>
        <v>1</v>
      </c>
    </row>
    <row r="79" spans="1:5" ht="13.2" outlineLevel="2" x14ac:dyDescent="0.25">
      <c r="A79" s="8" t="s">
        <v>110</v>
      </c>
      <c r="B79" s="9" t="s">
        <v>111</v>
      </c>
      <c r="C79" s="10">
        <v>120000</v>
      </c>
      <c r="D79" s="10">
        <v>71828.759999999995</v>
      </c>
      <c r="E79" s="11">
        <f t="shared" si="2"/>
        <v>0.59857299999999991</v>
      </c>
    </row>
    <row r="80" spans="1:5" ht="13.2" outlineLevel="7" x14ac:dyDescent="0.25">
      <c r="A80" s="12" t="s">
        <v>112</v>
      </c>
      <c r="B80" s="13" t="s">
        <v>113</v>
      </c>
      <c r="C80" s="14">
        <v>120000</v>
      </c>
      <c r="D80" s="14">
        <v>71828.759999999995</v>
      </c>
      <c r="E80" s="15">
        <f t="shared" si="2"/>
        <v>0.59857299999999991</v>
      </c>
    </row>
    <row r="81" spans="1:5" ht="20.399999999999999" outlineLevel="1" x14ac:dyDescent="0.25">
      <c r="A81" s="31" t="s">
        <v>114</v>
      </c>
      <c r="B81" s="32" t="s">
        <v>115</v>
      </c>
      <c r="C81" s="33">
        <v>1453700</v>
      </c>
      <c r="D81" s="33">
        <v>1322340.7</v>
      </c>
      <c r="E81" s="34">
        <f t="shared" si="2"/>
        <v>0.90963795831326955</v>
      </c>
    </row>
    <row r="82" spans="1:5" ht="13.2" outlineLevel="1" x14ac:dyDescent="0.25">
      <c r="A82" s="18"/>
      <c r="B82" s="19" t="s">
        <v>625</v>
      </c>
      <c r="C82" s="20"/>
      <c r="D82" s="20"/>
      <c r="E82" s="22"/>
    </row>
    <row r="83" spans="1:5" ht="13.2" outlineLevel="1" x14ac:dyDescent="0.25">
      <c r="A83" s="23"/>
      <c r="B83" s="24" t="s">
        <v>626</v>
      </c>
      <c r="C83" s="25"/>
      <c r="D83" s="25"/>
      <c r="E83" s="27"/>
    </row>
    <row r="84" spans="1:5" ht="13.2" outlineLevel="1" x14ac:dyDescent="0.25">
      <c r="A84" s="23"/>
      <c r="B84" s="24" t="s">
        <v>627</v>
      </c>
      <c r="C84" s="25">
        <f>237600+90000+59400</f>
        <v>387000</v>
      </c>
      <c r="D84" s="25">
        <f>237600+90000+59400</f>
        <v>387000</v>
      </c>
      <c r="E84" s="27">
        <f>D84/C84</f>
        <v>1</v>
      </c>
    </row>
    <row r="85" spans="1:5" ht="13.2" outlineLevel="1" x14ac:dyDescent="0.25">
      <c r="A85" s="18"/>
      <c r="B85" s="19" t="s">
        <v>628</v>
      </c>
      <c r="C85" s="20">
        <f>C81-C84</f>
        <v>1066700</v>
      </c>
      <c r="D85" s="20">
        <f>D81-D84</f>
        <v>935340.7</v>
      </c>
      <c r="E85" s="29">
        <f>D85/C85</f>
        <v>0.87685450454673286</v>
      </c>
    </row>
    <row r="86" spans="1:5" ht="20.399999999999999" outlineLevel="2" x14ac:dyDescent="0.25">
      <c r="A86" s="8" t="s">
        <v>116</v>
      </c>
      <c r="B86" s="9" t="s">
        <v>117</v>
      </c>
      <c r="C86" s="10">
        <v>1453700</v>
      </c>
      <c r="D86" s="10">
        <v>1322340.7</v>
      </c>
      <c r="E86" s="11">
        <f t="shared" si="2"/>
        <v>0.90963795831326955</v>
      </c>
    </row>
    <row r="87" spans="1:5" ht="20.399999999999999" outlineLevel="7" x14ac:dyDescent="0.25">
      <c r="A87" s="12" t="s">
        <v>118</v>
      </c>
      <c r="B87" s="13" t="s">
        <v>119</v>
      </c>
      <c r="C87" s="14">
        <v>248700</v>
      </c>
      <c r="D87" s="14">
        <v>244088.7</v>
      </c>
      <c r="E87" s="15">
        <f t="shared" si="2"/>
        <v>0.9814583835946924</v>
      </c>
    </row>
    <row r="88" spans="1:5" ht="20.399999999999999" outlineLevel="7" x14ac:dyDescent="0.25">
      <c r="A88" s="12" t="s">
        <v>120</v>
      </c>
      <c r="B88" s="13" t="s">
        <v>121</v>
      </c>
      <c r="C88" s="14">
        <v>344200</v>
      </c>
      <c r="D88" s="14">
        <v>328537</v>
      </c>
      <c r="E88" s="15">
        <f t="shared" si="2"/>
        <v>0.95449447995351544</v>
      </c>
    </row>
    <row r="89" spans="1:5" ht="13.2" outlineLevel="7" x14ac:dyDescent="0.25">
      <c r="A89" s="12" t="s">
        <v>122</v>
      </c>
      <c r="B89" s="13" t="s">
        <v>123</v>
      </c>
      <c r="C89" s="14">
        <v>430800</v>
      </c>
      <c r="D89" s="14">
        <v>319715</v>
      </c>
      <c r="E89" s="15">
        <f t="shared" si="2"/>
        <v>0.74214252553389048</v>
      </c>
    </row>
    <row r="90" spans="1:5" ht="30.6" outlineLevel="7" x14ac:dyDescent="0.25">
      <c r="A90" s="12" t="s">
        <v>124</v>
      </c>
      <c r="B90" s="13" t="s">
        <v>125</v>
      </c>
      <c r="C90" s="14">
        <v>264000</v>
      </c>
      <c r="D90" s="14">
        <v>264000</v>
      </c>
      <c r="E90" s="15">
        <f t="shared" si="2"/>
        <v>1</v>
      </c>
    </row>
    <row r="91" spans="1:5" ht="30.6" outlineLevel="7" x14ac:dyDescent="0.25">
      <c r="A91" s="12" t="s">
        <v>126</v>
      </c>
      <c r="B91" s="13" t="s">
        <v>127</v>
      </c>
      <c r="C91" s="14">
        <v>100000</v>
      </c>
      <c r="D91" s="14">
        <v>100000</v>
      </c>
      <c r="E91" s="15">
        <f t="shared" si="2"/>
        <v>1</v>
      </c>
    </row>
    <row r="92" spans="1:5" ht="20.399999999999999" outlineLevel="7" x14ac:dyDescent="0.25">
      <c r="A92" s="12" t="s">
        <v>128</v>
      </c>
      <c r="B92" s="13" t="s">
        <v>129</v>
      </c>
      <c r="C92" s="14">
        <v>66000</v>
      </c>
      <c r="D92" s="14">
        <v>66000</v>
      </c>
      <c r="E92" s="15">
        <f t="shared" si="2"/>
        <v>1</v>
      </c>
    </row>
    <row r="93" spans="1:5" ht="20.399999999999999" outlineLevel="1" x14ac:dyDescent="0.25">
      <c r="A93" s="31" t="s">
        <v>130</v>
      </c>
      <c r="B93" s="32" t="s">
        <v>131</v>
      </c>
      <c r="C93" s="33">
        <v>50241500</v>
      </c>
      <c r="D93" s="33">
        <v>49531419.310000002</v>
      </c>
      <c r="E93" s="34">
        <f t="shared" si="2"/>
        <v>0.98586665027915177</v>
      </c>
    </row>
    <row r="94" spans="1:5" ht="13.2" outlineLevel="1" x14ac:dyDescent="0.25">
      <c r="A94" s="18"/>
      <c r="B94" s="19" t="s">
        <v>625</v>
      </c>
      <c r="C94" s="20"/>
      <c r="D94" s="20"/>
      <c r="E94" s="22"/>
    </row>
    <row r="95" spans="1:5" ht="13.2" outlineLevel="1" x14ac:dyDescent="0.25">
      <c r="A95" s="23"/>
      <c r="B95" s="24" t="s">
        <v>626</v>
      </c>
      <c r="C95" s="25"/>
      <c r="D95" s="25"/>
      <c r="E95" s="27"/>
    </row>
    <row r="96" spans="1:5" ht="13.2" outlineLevel="1" x14ac:dyDescent="0.25">
      <c r="A96" s="23"/>
      <c r="B96" s="24" t="s">
        <v>627</v>
      </c>
      <c r="C96" s="25">
        <f>17200+1984500+C107</f>
        <v>37682400</v>
      </c>
      <c r="D96" s="25">
        <f>D107+2001700</f>
        <v>37632843.310000002</v>
      </c>
      <c r="E96" s="27">
        <f>D96/C96</f>
        <v>0.99868488498609431</v>
      </c>
    </row>
    <row r="97" spans="1:5" ht="13.2" outlineLevel="1" x14ac:dyDescent="0.25">
      <c r="A97" s="18"/>
      <c r="B97" s="19" t="s">
        <v>628</v>
      </c>
      <c r="C97" s="20">
        <f>C93-C96</f>
        <v>12559100</v>
      </c>
      <c r="D97" s="20">
        <f>D93-D96</f>
        <v>11898576</v>
      </c>
      <c r="E97" s="29">
        <f>D97/C97</f>
        <v>0.94740674092888821</v>
      </c>
    </row>
    <row r="98" spans="1:5" ht="20.399999999999999" outlineLevel="2" x14ac:dyDescent="0.25">
      <c r="A98" s="8" t="s">
        <v>132</v>
      </c>
      <c r="B98" s="9" t="s">
        <v>133</v>
      </c>
      <c r="C98" s="10">
        <v>4336700</v>
      </c>
      <c r="D98" s="10">
        <v>3676176</v>
      </c>
      <c r="E98" s="11">
        <f t="shared" si="2"/>
        <v>0.84768971798833215</v>
      </c>
    </row>
    <row r="99" spans="1:5" ht="20.399999999999999" outlineLevel="7" x14ac:dyDescent="0.25">
      <c r="A99" s="12" t="s">
        <v>134</v>
      </c>
      <c r="B99" s="13" t="s">
        <v>135</v>
      </c>
      <c r="C99" s="14">
        <v>1058100</v>
      </c>
      <c r="D99" s="14">
        <v>967096</v>
      </c>
      <c r="E99" s="15">
        <f t="shared" si="2"/>
        <v>0.91399300633210467</v>
      </c>
    </row>
    <row r="100" spans="1:5" ht="13.2" outlineLevel="7" x14ac:dyDescent="0.25">
      <c r="A100" s="12" t="s">
        <v>136</v>
      </c>
      <c r="B100" s="13" t="s">
        <v>137</v>
      </c>
      <c r="C100" s="14">
        <v>1172600</v>
      </c>
      <c r="D100" s="14">
        <v>1172600</v>
      </c>
      <c r="E100" s="15">
        <f t="shared" si="2"/>
        <v>1</v>
      </c>
    </row>
    <row r="101" spans="1:5" ht="13.2" outlineLevel="7" x14ac:dyDescent="0.25">
      <c r="A101" s="12" t="s">
        <v>138</v>
      </c>
      <c r="B101" s="13" t="s">
        <v>139</v>
      </c>
      <c r="C101" s="14">
        <v>2106000</v>
      </c>
      <c r="D101" s="14">
        <v>1536480</v>
      </c>
      <c r="E101" s="15">
        <f t="shared" si="2"/>
        <v>0.72957264957264956</v>
      </c>
    </row>
    <row r="102" spans="1:5" ht="13.2" outlineLevel="2" x14ac:dyDescent="0.25">
      <c r="A102" s="8" t="s">
        <v>140</v>
      </c>
      <c r="B102" s="9" t="s">
        <v>141</v>
      </c>
      <c r="C102" s="10">
        <v>10224100</v>
      </c>
      <c r="D102" s="10">
        <v>10224100</v>
      </c>
      <c r="E102" s="11">
        <f t="shared" si="2"/>
        <v>1</v>
      </c>
    </row>
    <row r="103" spans="1:5" ht="13.2" outlineLevel="7" x14ac:dyDescent="0.25">
      <c r="A103" s="12" t="s">
        <v>142</v>
      </c>
      <c r="B103" s="13" t="s">
        <v>143</v>
      </c>
      <c r="C103" s="14">
        <v>7999980</v>
      </c>
      <c r="D103" s="14">
        <v>7999980</v>
      </c>
      <c r="E103" s="15">
        <f t="shared" si="2"/>
        <v>1</v>
      </c>
    </row>
    <row r="104" spans="1:5" ht="20.399999999999999" outlineLevel="7" x14ac:dyDescent="0.25">
      <c r="A104" s="12" t="s">
        <v>144</v>
      </c>
      <c r="B104" s="13" t="s">
        <v>145</v>
      </c>
      <c r="C104" s="14">
        <v>19120</v>
      </c>
      <c r="D104" s="14">
        <v>19120</v>
      </c>
      <c r="E104" s="15">
        <f t="shared" si="2"/>
        <v>1</v>
      </c>
    </row>
    <row r="105" spans="1:5" ht="30.6" outlineLevel="7" x14ac:dyDescent="0.25">
      <c r="A105" s="12" t="s">
        <v>146</v>
      </c>
      <c r="B105" s="13" t="s">
        <v>147</v>
      </c>
      <c r="C105" s="14">
        <v>2205000</v>
      </c>
      <c r="D105" s="14">
        <v>2205000</v>
      </c>
      <c r="E105" s="15">
        <f t="shared" si="2"/>
        <v>1</v>
      </c>
    </row>
    <row r="106" spans="1:5" ht="30.6" outlineLevel="2" x14ac:dyDescent="0.25">
      <c r="A106" s="8" t="s">
        <v>148</v>
      </c>
      <c r="B106" s="17" t="s">
        <v>149</v>
      </c>
      <c r="C106" s="10">
        <v>35680700</v>
      </c>
      <c r="D106" s="10">
        <v>35631143.310000002</v>
      </c>
      <c r="E106" s="11">
        <f t="shared" si="2"/>
        <v>0.99861110656461338</v>
      </c>
    </row>
    <row r="107" spans="1:5" ht="51" outlineLevel="7" x14ac:dyDescent="0.25">
      <c r="A107" s="12" t="s">
        <v>150</v>
      </c>
      <c r="B107" s="16" t="s">
        <v>151</v>
      </c>
      <c r="C107" s="14">
        <v>35680700</v>
      </c>
      <c r="D107" s="14">
        <v>35631143.310000002</v>
      </c>
      <c r="E107" s="15">
        <f t="shared" si="2"/>
        <v>0.99861110656461338</v>
      </c>
    </row>
    <row r="108" spans="1:5" ht="20.399999999999999" outlineLevel="1" x14ac:dyDescent="0.25">
      <c r="A108" s="31" t="s">
        <v>152</v>
      </c>
      <c r="B108" s="32" t="s">
        <v>153</v>
      </c>
      <c r="C108" s="33">
        <v>17355640</v>
      </c>
      <c r="D108" s="33">
        <v>15992881.48</v>
      </c>
      <c r="E108" s="34">
        <f t="shared" si="2"/>
        <v>0.92148036488426821</v>
      </c>
    </row>
    <row r="109" spans="1:5" ht="13.2" outlineLevel="1" x14ac:dyDescent="0.25">
      <c r="A109" s="18"/>
      <c r="B109" s="19" t="s">
        <v>625</v>
      </c>
      <c r="C109" s="20"/>
      <c r="D109" s="20"/>
      <c r="E109" s="22"/>
    </row>
    <row r="110" spans="1:5" ht="13.2" outlineLevel="1" x14ac:dyDescent="0.25">
      <c r="A110" s="23"/>
      <c r="B110" s="24" t="s">
        <v>626</v>
      </c>
      <c r="C110" s="25"/>
      <c r="D110" s="25"/>
      <c r="E110" s="27"/>
    </row>
    <row r="111" spans="1:5" ht="13.2" outlineLevel="1" x14ac:dyDescent="0.25">
      <c r="A111" s="23"/>
      <c r="B111" s="24" t="s">
        <v>627</v>
      </c>
      <c r="C111" s="25">
        <v>1890000</v>
      </c>
      <c r="D111" s="25">
        <f>C111</f>
        <v>1890000</v>
      </c>
      <c r="E111" s="27">
        <f>D111/C111</f>
        <v>1</v>
      </c>
    </row>
    <row r="112" spans="1:5" ht="13.2" outlineLevel="1" x14ac:dyDescent="0.25">
      <c r="A112" s="18"/>
      <c r="B112" s="19" t="s">
        <v>628</v>
      </c>
      <c r="C112" s="20">
        <f>C108-C111</f>
        <v>15465640</v>
      </c>
      <c r="D112" s="20">
        <f>D108-D111</f>
        <v>14102881.48</v>
      </c>
      <c r="E112" s="29">
        <f>D112/C112</f>
        <v>0.91188476390243145</v>
      </c>
    </row>
    <row r="113" spans="1:5" ht="20.399999999999999" outlineLevel="2" x14ac:dyDescent="0.25">
      <c r="A113" s="8" t="s">
        <v>154</v>
      </c>
      <c r="B113" s="9" t="s">
        <v>155</v>
      </c>
      <c r="C113" s="10">
        <v>17255640</v>
      </c>
      <c r="D113" s="10">
        <v>15967881.48</v>
      </c>
      <c r="E113" s="11">
        <f t="shared" si="2"/>
        <v>0.92537173237271986</v>
      </c>
    </row>
    <row r="114" spans="1:5" ht="13.2" outlineLevel="7" x14ac:dyDescent="0.25">
      <c r="A114" s="12" t="s">
        <v>156</v>
      </c>
      <c r="B114" s="13" t="s">
        <v>157</v>
      </c>
      <c r="C114" s="14">
        <v>2541408</v>
      </c>
      <c r="D114" s="14">
        <v>2536560</v>
      </c>
      <c r="E114" s="15">
        <f t="shared" si="2"/>
        <v>0.99809239602613986</v>
      </c>
    </row>
    <row r="115" spans="1:5" ht="20.399999999999999" outlineLevel="7" x14ac:dyDescent="0.25">
      <c r="A115" s="12" t="s">
        <v>158</v>
      </c>
      <c r="B115" s="13" t="s">
        <v>159</v>
      </c>
      <c r="C115" s="14">
        <v>3771480</v>
      </c>
      <c r="D115" s="14">
        <v>3771480</v>
      </c>
      <c r="E115" s="15">
        <f t="shared" si="2"/>
        <v>1</v>
      </c>
    </row>
    <row r="116" spans="1:5" ht="13.2" outlineLevel="7" x14ac:dyDescent="0.25">
      <c r="A116" s="12" t="s">
        <v>160</v>
      </c>
      <c r="B116" s="13" t="s">
        <v>161</v>
      </c>
      <c r="C116" s="14">
        <v>2089320</v>
      </c>
      <c r="D116" s="14">
        <v>2089320</v>
      </c>
      <c r="E116" s="15">
        <f t="shared" si="2"/>
        <v>1</v>
      </c>
    </row>
    <row r="117" spans="1:5" ht="13.2" outlineLevel="7" x14ac:dyDescent="0.25">
      <c r="A117" s="12" t="s">
        <v>162</v>
      </c>
      <c r="B117" s="13" t="s">
        <v>163</v>
      </c>
      <c r="C117" s="14">
        <v>6299800.0800000001</v>
      </c>
      <c r="D117" s="14">
        <v>5063441.72</v>
      </c>
      <c r="E117" s="15">
        <f t="shared" si="2"/>
        <v>0.8037464134893626</v>
      </c>
    </row>
    <row r="118" spans="1:5" ht="20.399999999999999" outlineLevel="7" x14ac:dyDescent="0.25">
      <c r="A118" s="12" t="s">
        <v>164</v>
      </c>
      <c r="B118" s="13" t="s">
        <v>165</v>
      </c>
      <c r="C118" s="14">
        <v>453631.92</v>
      </c>
      <c r="D118" s="14">
        <v>407079.76</v>
      </c>
      <c r="E118" s="15">
        <f t="shared" si="2"/>
        <v>0.89737900278269667</v>
      </c>
    </row>
    <row r="119" spans="1:5" ht="20.399999999999999" outlineLevel="7" x14ac:dyDescent="0.25">
      <c r="A119" s="12" t="s">
        <v>166</v>
      </c>
      <c r="B119" s="13" t="s">
        <v>167</v>
      </c>
      <c r="C119" s="14">
        <v>2100000</v>
      </c>
      <c r="D119" s="14">
        <v>2100000</v>
      </c>
      <c r="E119" s="15">
        <f t="shared" si="2"/>
        <v>1</v>
      </c>
    </row>
    <row r="120" spans="1:5" ht="13.2" outlineLevel="2" x14ac:dyDescent="0.25">
      <c r="A120" s="8" t="s">
        <v>168</v>
      </c>
      <c r="B120" s="9" t="s">
        <v>169</v>
      </c>
      <c r="C120" s="10">
        <v>100000</v>
      </c>
      <c r="D120" s="10">
        <v>25000</v>
      </c>
      <c r="E120" s="11">
        <f t="shared" ref="E120" si="3">D120/C120</f>
        <v>0.25</v>
      </c>
    </row>
    <row r="121" spans="1:5" ht="13.2" outlineLevel="7" x14ac:dyDescent="0.25">
      <c r="A121" s="12" t="s">
        <v>170</v>
      </c>
      <c r="B121" s="13" t="s">
        <v>171</v>
      </c>
      <c r="C121" s="14">
        <v>100000</v>
      </c>
      <c r="D121" s="14">
        <v>25000</v>
      </c>
      <c r="E121" s="15">
        <f t="shared" si="2"/>
        <v>0.25</v>
      </c>
    </row>
    <row r="122" spans="1:5" ht="20.399999999999999" outlineLevel="1" x14ac:dyDescent="0.25">
      <c r="A122" s="31" t="s">
        <v>172</v>
      </c>
      <c r="B122" s="32" t="s">
        <v>173</v>
      </c>
      <c r="C122" s="33">
        <v>27765360.059999999</v>
      </c>
      <c r="D122" s="33">
        <v>27734085.780000001</v>
      </c>
      <c r="E122" s="34">
        <f t="shared" ref="E122:E178" si="4">D122/C122</f>
        <v>0.99887362238658473</v>
      </c>
    </row>
    <row r="123" spans="1:5" ht="13.2" outlineLevel="1" x14ac:dyDescent="0.25">
      <c r="A123" s="18"/>
      <c r="B123" s="19" t="s">
        <v>625</v>
      </c>
      <c r="C123" s="20"/>
      <c r="D123" s="20"/>
      <c r="E123" s="22"/>
    </row>
    <row r="124" spans="1:5" ht="13.2" outlineLevel="1" x14ac:dyDescent="0.25">
      <c r="A124" s="23"/>
      <c r="B124" s="24" t="s">
        <v>626</v>
      </c>
      <c r="C124" s="25">
        <v>0</v>
      </c>
      <c r="D124" s="25">
        <v>0</v>
      </c>
      <c r="E124" s="27"/>
    </row>
    <row r="125" spans="1:5" ht="13.2" outlineLevel="1" x14ac:dyDescent="0.25">
      <c r="A125" s="23"/>
      <c r="B125" s="24" t="s">
        <v>627</v>
      </c>
      <c r="C125" s="25">
        <v>22523900</v>
      </c>
      <c r="D125" s="25">
        <f>C125</f>
        <v>22523900</v>
      </c>
      <c r="E125" s="27">
        <f>D125/C125</f>
        <v>1</v>
      </c>
    </row>
    <row r="126" spans="1:5" ht="13.2" outlineLevel="1" x14ac:dyDescent="0.25">
      <c r="A126" s="18"/>
      <c r="B126" s="19" t="s">
        <v>628</v>
      </c>
      <c r="C126" s="20">
        <f>C122-C125-C124</f>
        <v>5241460.0599999987</v>
      </c>
      <c r="D126" s="20">
        <f>D122-D125</f>
        <v>5210185.7800000012</v>
      </c>
      <c r="E126" s="29">
        <f>D126/C126</f>
        <v>0.99403328850320427</v>
      </c>
    </row>
    <row r="127" spans="1:5" ht="13.2" outlineLevel="2" x14ac:dyDescent="0.25">
      <c r="A127" s="8" t="s">
        <v>174</v>
      </c>
      <c r="B127" s="9" t="s">
        <v>175</v>
      </c>
      <c r="C127" s="10">
        <v>27765360.059999999</v>
      </c>
      <c r="D127" s="10">
        <v>27734085.780000001</v>
      </c>
      <c r="E127" s="11">
        <f t="shared" si="4"/>
        <v>0.99887362238658473</v>
      </c>
    </row>
    <row r="128" spans="1:5" ht="13.2" outlineLevel="7" x14ac:dyDescent="0.25">
      <c r="A128" s="12" t="s">
        <v>176</v>
      </c>
      <c r="B128" s="13" t="s">
        <v>177</v>
      </c>
      <c r="C128" s="14">
        <v>1360772.18</v>
      </c>
      <c r="D128" s="14">
        <v>1360772.18</v>
      </c>
      <c r="E128" s="15">
        <f t="shared" si="4"/>
        <v>1</v>
      </c>
    </row>
    <row r="129" spans="1:5" ht="13.2" outlineLevel="7" x14ac:dyDescent="0.25">
      <c r="A129" s="12" t="s">
        <v>178</v>
      </c>
      <c r="B129" s="13" t="s">
        <v>179</v>
      </c>
      <c r="C129" s="14">
        <v>1057119.8799999999</v>
      </c>
      <c r="D129" s="14">
        <v>1026489.88</v>
      </c>
      <c r="E129" s="15">
        <f t="shared" si="4"/>
        <v>0.97102504590113292</v>
      </c>
    </row>
    <row r="130" spans="1:5" ht="20.399999999999999" outlineLevel="7" x14ac:dyDescent="0.25">
      <c r="A130" s="12" t="s">
        <v>180</v>
      </c>
      <c r="B130" s="13" t="s">
        <v>181</v>
      </c>
      <c r="C130" s="14">
        <v>321000</v>
      </c>
      <c r="D130" s="14">
        <v>320355.71999999997</v>
      </c>
      <c r="E130" s="15">
        <f t="shared" si="4"/>
        <v>0.99799289719626161</v>
      </c>
    </row>
    <row r="131" spans="1:5" ht="20.399999999999999" outlineLevel="7" x14ac:dyDescent="0.25">
      <c r="A131" s="12" t="s">
        <v>182</v>
      </c>
      <c r="B131" s="13" t="s">
        <v>183</v>
      </c>
      <c r="C131" s="14">
        <v>2538800</v>
      </c>
      <c r="D131" s="14">
        <v>2538800</v>
      </c>
      <c r="E131" s="15">
        <f t="shared" si="4"/>
        <v>1</v>
      </c>
    </row>
    <row r="132" spans="1:5" ht="20.399999999999999" outlineLevel="7" x14ac:dyDescent="0.25">
      <c r="A132" s="12" t="s">
        <v>184</v>
      </c>
      <c r="B132" s="13" t="s">
        <v>185</v>
      </c>
      <c r="C132" s="14">
        <v>8624068</v>
      </c>
      <c r="D132" s="14">
        <v>8624068</v>
      </c>
      <c r="E132" s="15">
        <f t="shared" si="4"/>
        <v>1</v>
      </c>
    </row>
    <row r="133" spans="1:5" ht="20.399999999999999" outlineLevel="7" x14ac:dyDescent="0.25">
      <c r="A133" s="12" t="s">
        <v>186</v>
      </c>
      <c r="B133" s="13" t="s">
        <v>187</v>
      </c>
      <c r="C133" s="14">
        <v>12222200</v>
      </c>
      <c r="D133" s="14">
        <v>12222200</v>
      </c>
      <c r="E133" s="15">
        <f t="shared" si="4"/>
        <v>1</v>
      </c>
    </row>
    <row r="134" spans="1:5" ht="20.399999999999999" outlineLevel="7" x14ac:dyDescent="0.25">
      <c r="A134" s="12" t="s">
        <v>188</v>
      </c>
      <c r="B134" s="13" t="s">
        <v>189</v>
      </c>
      <c r="C134" s="14">
        <v>1641400</v>
      </c>
      <c r="D134" s="14">
        <v>1641400</v>
      </c>
      <c r="E134" s="15">
        <f t="shared" si="4"/>
        <v>1</v>
      </c>
    </row>
    <row r="135" spans="1:5" ht="30.6" outlineLevel="1" x14ac:dyDescent="0.25">
      <c r="A135" s="31" t="s">
        <v>190</v>
      </c>
      <c r="B135" s="32" t="s">
        <v>191</v>
      </c>
      <c r="C135" s="33">
        <v>63537100</v>
      </c>
      <c r="D135" s="33">
        <v>63100761.880000003</v>
      </c>
      <c r="E135" s="34">
        <f t="shared" si="4"/>
        <v>0.99313254586690303</v>
      </c>
    </row>
    <row r="136" spans="1:5" ht="13.2" outlineLevel="1" x14ac:dyDescent="0.25">
      <c r="A136" s="18"/>
      <c r="B136" s="19" t="s">
        <v>625</v>
      </c>
      <c r="C136" s="20"/>
      <c r="D136" s="20"/>
      <c r="E136" s="22"/>
    </row>
    <row r="137" spans="1:5" ht="13.2" outlineLevel="1" x14ac:dyDescent="0.25">
      <c r="A137" s="23"/>
      <c r="B137" s="24" t="s">
        <v>626</v>
      </c>
      <c r="C137" s="25">
        <f>C141+567419.45</f>
        <v>860319.45</v>
      </c>
      <c r="D137" s="25">
        <f>D141+567419.45</f>
        <v>860251.02</v>
      </c>
      <c r="E137" s="27">
        <f>D137/C137</f>
        <v>0.99992045977805111</v>
      </c>
    </row>
    <row r="138" spans="1:5" ht="13.2" outlineLevel="1" x14ac:dyDescent="0.25">
      <c r="A138" s="23"/>
      <c r="B138" s="24" t="s">
        <v>627</v>
      </c>
      <c r="C138" s="25">
        <f>C142+C143+C144+C145+C146+C147+C149+590580.55</f>
        <v>62676780.549999997</v>
      </c>
      <c r="D138" s="25">
        <f>D142+D143+D144+D145+D146+D147+D149+590580.55</f>
        <v>62240510.859999999</v>
      </c>
      <c r="E138" s="27">
        <f>D138/C138</f>
        <v>0.99303937301546674</v>
      </c>
    </row>
    <row r="139" spans="1:5" ht="13.2" outlineLevel="1" x14ac:dyDescent="0.25">
      <c r="A139" s="18"/>
      <c r="B139" s="19" t="s">
        <v>628</v>
      </c>
      <c r="C139" s="20">
        <f>C135-C138-C137</f>
        <v>3.0267983675003052E-9</v>
      </c>
      <c r="D139" s="20">
        <f>D135-D138-D137</f>
        <v>3.2596290111541748E-9</v>
      </c>
      <c r="E139" s="29">
        <v>0</v>
      </c>
    </row>
    <row r="140" spans="1:5" ht="30.6" outlineLevel="2" x14ac:dyDescent="0.25">
      <c r="A140" s="8" t="s">
        <v>192</v>
      </c>
      <c r="B140" s="9" t="s">
        <v>193</v>
      </c>
      <c r="C140" s="10">
        <v>33187500</v>
      </c>
      <c r="D140" s="10">
        <v>32751197.850000001</v>
      </c>
      <c r="E140" s="11">
        <f t="shared" si="4"/>
        <v>0.98685341920903957</v>
      </c>
    </row>
    <row r="141" spans="1:5" ht="20.399999999999999" outlineLevel="7" x14ac:dyDescent="0.25">
      <c r="A141" s="12" t="s">
        <v>194</v>
      </c>
      <c r="B141" s="13" t="s">
        <v>195</v>
      </c>
      <c r="C141" s="14">
        <v>292900</v>
      </c>
      <c r="D141" s="14">
        <v>292831.57</v>
      </c>
      <c r="E141" s="15">
        <f t="shared" si="4"/>
        <v>0.99976637077500852</v>
      </c>
    </row>
    <row r="142" spans="1:5" ht="13.2" outlineLevel="7" x14ac:dyDescent="0.25">
      <c r="A142" s="12" t="s">
        <v>196</v>
      </c>
      <c r="B142" s="13" t="s">
        <v>197</v>
      </c>
      <c r="C142" s="14">
        <v>5149200</v>
      </c>
      <c r="D142" s="14">
        <v>5149159.4000000004</v>
      </c>
      <c r="E142" s="15">
        <f t="shared" si="4"/>
        <v>0.99999211528004361</v>
      </c>
    </row>
    <row r="143" spans="1:5" ht="20.399999999999999" outlineLevel="7" x14ac:dyDescent="0.25">
      <c r="A143" s="12" t="s">
        <v>198</v>
      </c>
      <c r="B143" s="13" t="s">
        <v>199</v>
      </c>
      <c r="C143" s="14">
        <v>734500</v>
      </c>
      <c r="D143" s="14">
        <v>558000</v>
      </c>
      <c r="E143" s="15">
        <f t="shared" si="4"/>
        <v>0.75970047651463579</v>
      </c>
    </row>
    <row r="144" spans="1:5" ht="20.399999999999999" outlineLevel="7" x14ac:dyDescent="0.25">
      <c r="A144" s="12" t="s">
        <v>200</v>
      </c>
      <c r="B144" s="13" t="s">
        <v>201</v>
      </c>
      <c r="C144" s="14">
        <v>24922600</v>
      </c>
      <c r="D144" s="14">
        <v>24715227</v>
      </c>
      <c r="E144" s="15">
        <f t="shared" si="4"/>
        <v>0.99167931917215701</v>
      </c>
    </row>
    <row r="145" spans="1:5" ht="40.799999999999997" outlineLevel="7" x14ac:dyDescent="0.25">
      <c r="A145" s="12" t="s">
        <v>202</v>
      </c>
      <c r="B145" s="16" t="s">
        <v>203</v>
      </c>
      <c r="C145" s="14">
        <v>788000</v>
      </c>
      <c r="D145" s="14">
        <v>768205</v>
      </c>
      <c r="E145" s="15">
        <f t="shared" si="4"/>
        <v>0.97487944162436546</v>
      </c>
    </row>
    <row r="146" spans="1:5" ht="40.799999999999997" outlineLevel="7" x14ac:dyDescent="0.25">
      <c r="A146" s="12" t="s">
        <v>204</v>
      </c>
      <c r="B146" s="16" t="s">
        <v>205</v>
      </c>
      <c r="C146" s="14">
        <v>150000</v>
      </c>
      <c r="D146" s="14">
        <v>150000</v>
      </c>
      <c r="E146" s="15">
        <f t="shared" si="4"/>
        <v>1</v>
      </c>
    </row>
    <row r="147" spans="1:5" ht="71.400000000000006" outlineLevel="7" x14ac:dyDescent="0.25">
      <c r="A147" s="12" t="s">
        <v>206</v>
      </c>
      <c r="B147" s="16" t="s">
        <v>207</v>
      </c>
      <c r="C147" s="14">
        <v>1150300</v>
      </c>
      <c r="D147" s="14">
        <v>1117774.8799999999</v>
      </c>
      <c r="E147" s="15">
        <f t="shared" si="4"/>
        <v>0.97172466313135697</v>
      </c>
    </row>
    <row r="148" spans="1:5" ht="40.799999999999997" outlineLevel="2" x14ac:dyDescent="0.25">
      <c r="A148" s="8" t="s">
        <v>208</v>
      </c>
      <c r="B148" s="17" t="s">
        <v>209</v>
      </c>
      <c r="C148" s="10">
        <v>30349600</v>
      </c>
      <c r="D148" s="10">
        <v>30349564.030000001</v>
      </c>
      <c r="E148" s="11">
        <f t="shared" si="4"/>
        <v>0.99999881481139785</v>
      </c>
    </row>
    <row r="149" spans="1:5" ht="20.399999999999999" outlineLevel="7" x14ac:dyDescent="0.25">
      <c r="A149" s="12" t="s">
        <v>210</v>
      </c>
      <c r="B149" s="13" t="s">
        <v>211</v>
      </c>
      <c r="C149" s="14">
        <v>29191600</v>
      </c>
      <c r="D149" s="14">
        <v>29191564.030000001</v>
      </c>
      <c r="E149" s="15">
        <f t="shared" si="4"/>
        <v>0.99999876779621544</v>
      </c>
    </row>
    <row r="150" spans="1:5" ht="20.399999999999999" outlineLevel="7" x14ac:dyDescent="0.25">
      <c r="A150" s="12" t="s">
        <v>212</v>
      </c>
      <c r="B150" s="13" t="s">
        <v>211</v>
      </c>
      <c r="C150" s="14">
        <v>1158000</v>
      </c>
      <c r="D150" s="14">
        <v>1158000</v>
      </c>
      <c r="E150" s="15">
        <f t="shared" si="4"/>
        <v>1</v>
      </c>
    </row>
    <row r="151" spans="1:5" ht="20.399999999999999" x14ac:dyDescent="0.25">
      <c r="A151" s="31" t="s">
        <v>213</v>
      </c>
      <c r="B151" s="32" t="s">
        <v>214</v>
      </c>
      <c r="C151" s="33">
        <v>12603595.4</v>
      </c>
      <c r="D151" s="33">
        <v>11981936.58</v>
      </c>
      <c r="E151" s="34">
        <f t="shared" si="4"/>
        <v>0.95067607295613443</v>
      </c>
    </row>
    <row r="152" spans="1:5" ht="20.399999999999999" outlineLevel="1" x14ac:dyDescent="0.25">
      <c r="A152" s="31" t="s">
        <v>215</v>
      </c>
      <c r="B152" s="32" t="s">
        <v>216</v>
      </c>
      <c r="C152" s="33">
        <v>9522830.4000000004</v>
      </c>
      <c r="D152" s="33">
        <v>9140575.5</v>
      </c>
      <c r="E152" s="34">
        <f t="shared" si="4"/>
        <v>0.95985910869524671</v>
      </c>
    </row>
    <row r="153" spans="1:5" ht="13.2" outlineLevel="1" x14ac:dyDescent="0.25">
      <c r="A153" s="18"/>
      <c r="B153" s="19" t="s">
        <v>625</v>
      </c>
      <c r="C153" s="20"/>
      <c r="D153" s="20"/>
      <c r="E153" s="22"/>
    </row>
    <row r="154" spans="1:5" ht="13.2" outlineLevel="1" x14ac:dyDescent="0.25">
      <c r="A154" s="23"/>
      <c r="B154" s="24" t="s">
        <v>626</v>
      </c>
      <c r="C154" s="25"/>
      <c r="D154" s="25"/>
      <c r="E154" s="27"/>
    </row>
    <row r="155" spans="1:5" ht="13.2" outlineLevel="1" x14ac:dyDescent="0.25">
      <c r="A155" s="23"/>
      <c r="B155" s="24" t="s">
        <v>627</v>
      </c>
      <c r="C155" s="25">
        <v>0</v>
      </c>
      <c r="D155" s="25"/>
      <c r="E155" s="29"/>
    </row>
    <row r="156" spans="1:5" ht="13.2" outlineLevel="1" x14ac:dyDescent="0.25">
      <c r="A156" s="18"/>
      <c r="B156" s="19" t="s">
        <v>628</v>
      </c>
      <c r="C156" s="20">
        <f>C152-C154-C155</f>
        <v>9522830.4000000004</v>
      </c>
      <c r="D156" s="20">
        <f>D152-D154-D155</f>
        <v>9140575.5</v>
      </c>
      <c r="E156" s="29">
        <f>D156/C156</f>
        <v>0.95985910869524671</v>
      </c>
    </row>
    <row r="157" spans="1:5" ht="13.2" outlineLevel="2" x14ac:dyDescent="0.25">
      <c r="A157" s="8" t="s">
        <v>217</v>
      </c>
      <c r="B157" s="9" t="s">
        <v>218</v>
      </c>
      <c r="C157" s="10">
        <v>8174530.4000000004</v>
      </c>
      <c r="D157" s="10">
        <v>7963129.5800000001</v>
      </c>
      <c r="E157" s="11">
        <f t="shared" si="4"/>
        <v>0.97413908693764228</v>
      </c>
    </row>
    <row r="158" spans="1:5" ht="13.2" outlineLevel="7" x14ac:dyDescent="0.25">
      <c r="A158" s="12" t="s">
        <v>219</v>
      </c>
      <c r="B158" s="13" t="s">
        <v>11</v>
      </c>
      <c r="C158" s="14">
        <v>5987100</v>
      </c>
      <c r="D158" s="14">
        <v>5987100</v>
      </c>
      <c r="E158" s="15">
        <f t="shared" si="4"/>
        <v>1</v>
      </c>
    </row>
    <row r="159" spans="1:5" ht="13.2" outlineLevel="7" x14ac:dyDescent="0.25">
      <c r="A159" s="12" t="s">
        <v>220</v>
      </c>
      <c r="B159" s="13" t="s">
        <v>221</v>
      </c>
      <c r="C159" s="14">
        <v>142500</v>
      </c>
      <c r="D159" s="14">
        <v>142500</v>
      </c>
      <c r="E159" s="15">
        <f t="shared" si="4"/>
        <v>1</v>
      </c>
    </row>
    <row r="160" spans="1:5" ht="20.399999999999999" outlineLevel="7" x14ac:dyDescent="0.25">
      <c r="A160" s="12" t="s">
        <v>222</v>
      </c>
      <c r="B160" s="13" t="s">
        <v>223</v>
      </c>
      <c r="C160" s="14">
        <v>100000</v>
      </c>
      <c r="D160" s="14">
        <v>0</v>
      </c>
      <c r="E160" s="15">
        <f t="shared" si="4"/>
        <v>0</v>
      </c>
    </row>
    <row r="161" spans="1:5" ht="13.2" outlineLevel="7" x14ac:dyDescent="0.25">
      <c r="A161" s="12" t="s">
        <v>224</v>
      </c>
      <c r="B161" s="13" t="s">
        <v>225</v>
      </c>
      <c r="C161" s="14">
        <v>599930.4</v>
      </c>
      <c r="D161" s="14">
        <v>599930.4</v>
      </c>
      <c r="E161" s="15">
        <f t="shared" si="4"/>
        <v>1</v>
      </c>
    </row>
    <row r="162" spans="1:5" ht="30.6" outlineLevel="7" x14ac:dyDescent="0.25">
      <c r="A162" s="12" t="s">
        <v>226</v>
      </c>
      <c r="B162" s="13" t="s">
        <v>227</v>
      </c>
      <c r="C162" s="14">
        <v>1095000</v>
      </c>
      <c r="D162" s="14">
        <v>986261.85</v>
      </c>
      <c r="E162" s="15">
        <f t="shared" si="4"/>
        <v>0.90069575342465746</v>
      </c>
    </row>
    <row r="163" spans="1:5" ht="13.2" outlineLevel="7" x14ac:dyDescent="0.25">
      <c r="A163" s="12" t="s">
        <v>228</v>
      </c>
      <c r="B163" s="13" t="s">
        <v>229</v>
      </c>
      <c r="C163" s="14">
        <v>190000</v>
      </c>
      <c r="D163" s="14">
        <v>187337.33</v>
      </c>
      <c r="E163" s="15">
        <f t="shared" si="4"/>
        <v>0.98598594736842093</v>
      </c>
    </row>
    <row r="164" spans="1:5" ht="13.2" outlineLevel="7" x14ac:dyDescent="0.25">
      <c r="A164" s="12" t="s">
        <v>230</v>
      </c>
      <c r="B164" s="13" t="s">
        <v>231</v>
      </c>
      <c r="C164" s="14">
        <v>60000</v>
      </c>
      <c r="D164" s="14">
        <v>60000</v>
      </c>
      <c r="E164" s="15">
        <f t="shared" si="4"/>
        <v>1</v>
      </c>
    </row>
    <row r="165" spans="1:5" ht="13.2" outlineLevel="2" x14ac:dyDescent="0.25">
      <c r="A165" s="8" t="s">
        <v>232</v>
      </c>
      <c r="B165" s="9" t="s">
        <v>233</v>
      </c>
      <c r="C165" s="10">
        <v>508000</v>
      </c>
      <c r="D165" s="10">
        <v>445674</v>
      </c>
      <c r="E165" s="11">
        <f t="shared" si="4"/>
        <v>0.87731102362204727</v>
      </c>
    </row>
    <row r="166" spans="1:5" ht="30.6" outlineLevel="7" x14ac:dyDescent="0.25">
      <c r="A166" s="12" t="s">
        <v>234</v>
      </c>
      <c r="B166" s="13" t="s">
        <v>235</v>
      </c>
      <c r="C166" s="14">
        <v>508000</v>
      </c>
      <c r="D166" s="14">
        <v>445674</v>
      </c>
      <c r="E166" s="15">
        <f t="shared" si="4"/>
        <v>0.87731102362204727</v>
      </c>
    </row>
    <row r="167" spans="1:5" ht="20.399999999999999" outlineLevel="2" x14ac:dyDescent="0.25">
      <c r="A167" s="8" t="s">
        <v>236</v>
      </c>
      <c r="B167" s="9" t="s">
        <v>237</v>
      </c>
      <c r="C167" s="10">
        <v>33900</v>
      </c>
      <c r="D167" s="10">
        <v>20240</v>
      </c>
      <c r="E167" s="11">
        <f t="shared" si="4"/>
        <v>0.59705014749262542</v>
      </c>
    </row>
    <row r="168" spans="1:5" ht="20.399999999999999" outlineLevel="7" x14ac:dyDescent="0.25">
      <c r="A168" s="12" t="s">
        <v>238</v>
      </c>
      <c r="B168" s="13" t="s">
        <v>239</v>
      </c>
      <c r="C168" s="14">
        <v>33900</v>
      </c>
      <c r="D168" s="14">
        <v>20240</v>
      </c>
      <c r="E168" s="15">
        <f t="shared" si="4"/>
        <v>0.59705014749262542</v>
      </c>
    </row>
    <row r="169" spans="1:5" ht="13.2" outlineLevel="2" x14ac:dyDescent="0.25">
      <c r="A169" s="8" t="s">
        <v>240</v>
      </c>
      <c r="B169" s="9" t="s">
        <v>241</v>
      </c>
      <c r="C169" s="10">
        <v>50900</v>
      </c>
      <c r="D169" s="10">
        <v>21390</v>
      </c>
      <c r="E169" s="11">
        <f t="shared" si="4"/>
        <v>0.42023575638506877</v>
      </c>
    </row>
    <row r="170" spans="1:5" ht="13.2" outlineLevel="7" x14ac:dyDescent="0.25">
      <c r="A170" s="12" t="s">
        <v>242</v>
      </c>
      <c r="B170" s="13" t="s">
        <v>243</v>
      </c>
      <c r="C170" s="14">
        <v>50900</v>
      </c>
      <c r="D170" s="14">
        <v>21390</v>
      </c>
      <c r="E170" s="15">
        <f t="shared" si="4"/>
        <v>0.42023575638506877</v>
      </c>
    </row>
    <row r="171" spans="1:5" ht="13.2" outlineLevel="2" x14ac:dyDescent="0.25">
      <c r="A171" s="8" t="s">
        <v>244</v>
      </c>
      <c r="B171" s="9" t="s">
        <v>245</v>
      </c>
      <c r="C171" s="10">
        <v>755500</v>
      </c>
      <c r="D171" s="10">
        <v>690141.92</v>
      </c>
      <c r="E171" s="11">
        <f t="shared" si="4"/>
        <v>0.91349029781601598</v>
      </c>
    </row>
    <row r="172" spans="1:5" ht="20.399999999999999" outlineLevel="7" x14ac:dyDescent="0.25">
      <c r="A172" s="12" t="s">
        <v>246</v>
      </c>
      <c r="B172" s="13" t="s">
        <v>247</v>
      </c>
      <c r="C172" s="14">
        <v>755500</v>
      </c>
      <c r="D172" s="14">
        <v>690141.92</v>
      </c>
      <c r="E172" s="15">
        <f t="shared" si="4"/>
        <v>0.91349029781601598</v>
      </c>
    </row>
    <row r="173" spans="1:5" ht="20.399999999999999" outlineLevel="1" x14ac:dyDescent="0.25">
      <c r="A173" s="31" t="s">
        <v>248</v>
      </c>
      <c r="B173" s="32" t="s">
        <v>249</v>
      </c>
      <c r="C173" s="33">
        <v>3080765</v>
      </c>
      <c r="D173" s="33">
        <v>2841361.08</v>
      </c>
      <c r="E173" s="34">
        <f t="shared" si="4"/>
        <v>0.92229075570515762</v>
      </c>
    </row>
    <row r="174" spans="1:5" ht="13.2" outlineLevel="1" x14ac:dyDescent="0.25">
      <c r="A174" s="18"/>
      <c r="B174" s="19" t="s">
        <v>625</v>
      </c>
      <c r="C174" s="20"/>
      <c r="D174" s="20"/>
      <c r="E174" s="22"/>
    </row>
    <row r="175" spans="1:5" ht="13.2" outlineLevel="1" x14ac:dyDescent="0.25">
      <c r="A175" s="23"/>
      <c r="B175" s="24" t="s">
        <v>626</v>
      </c>
      <c r="C175" s="25"/>
      <c r="D175" s="25"/>
      <c r="E175" s="27"/>
    </row>
    <row r="176" spans="1:5" ht="13.2" outlineLevel="1" x14ac:dyDescent="0.25">
      <c r="A176" s="23"/>
      <c r="B176" s="24" t="s">
        <v>627</v>
      </c>
      <c r="C176" s="25">
        <v>1030000</v>
      </c>
      <c r="D176" s="25">
        <v>1015627.3</v>
      </c>
      <c r="E176" s="27">
        <f>D176/C176</f>
        <v>0.98604592233009714</v>
      </c>
    </row>
    <row r="177" spans="1:5" ht="13.2" outlineLevel="1" x14ac:dyDescent="0.25">
      <c r="A177" s="18"/>
      <c r="B177" s="19" t="s">
        <v>628</v>
      </c>
      <c r="C177" s="20">
        <f>C173-C175-C176</f>
        <v>2050765</v>
      </c>
      <c r="D177" s="20">
        <f>D173-D175-D176</f>
        <v>1825733.78</v>
      </c>
      <c r="E177" s="29">
        <f>D177/C177</f>
        <v>0.89026962133642817</v>
      </c>
    </row>
    <row r="178" spans="1:5" ht="13.2" outlineLevel="2" x14ac:dyDescent="0.25">
      <c r="A178" s="8" t="s">
        <v>250</v>
      </c>
      <c r="B178" s="9" t="s">
        <v>251</v>
      </c>
      <c r="C178" s="10">
        <v>1409045</v>
      </c>
      <c r="D178" s="10">
        <v>1344593.75</v>
      </c>
      <c r="E178" s="11">
        <f t="shared" si="4"/>
        <v>0.95425891295168008</v>
      </c>
    </row>
    <row r="179" spans="1:5" ht="13.2" outlineLevel="7" x14ac:dyDescent="0.25">
      <c r="A179" s="12" t="s">
        <v>252</v>
      </c>
      <c r="B179" s="13" t="s">
        <v>253</v>
      </c>
      <c r="C179" s="14">
        <v>264600</v>
      </c>
      <c r="D179" s="14">
        <v>214521.45</v>
      </c>
      <c r="E179" s="15">
        <f t="shared" ref="E179:E249" si="5">D179/C179</f>
        <v>0.81073866213151935</v>
      </c>
    </row>
    <row r="180" spans="1:5" ht="13.2" outlineLevel="7" x14ac:dyDescent="0.25">
      <c r="A180" s="12" t="s">
        <v>254</v>
      </c>
      <c r="B180" s="13" t="s">
        <v>255</v>
      </c>
      <c r="C180" s="14">
        <v>1144445</v>
      </c>
      <c r="D180" s="14">
        <v>1130072.3</v>
      </c>
      <c r="E180" s="15">
        <f t="shared" si="5"/>
        <v>0.98744133619352614</v>
      </c>
    </row>
    <row r="181" spans="1:5" ht="20.399999999999999" outlineLevel="2" x14ac:dyDescent="0.25">
      <c r="A181" s="8" t="s">
        <v>256</v>
      </c>
      <c r="B181" s="9" t="s">
        <v>257</v>
      </c>
      <c r="C181" s="10">
        <v>274000</v>
      </c>
      <c r="D181" s="10">
        <v>258870.6</v>
      </c>
      <c r="E181" s="11">
        <f t="shared" si="5"/>
        <v>0.94478321167883217</v>
      </c>
    </row>
    <row r="182" spans="1:5" ht="20.399999999999999" outlineLevel="7" x14ac:dyDescent="0.25">
      <c r="A182" s="12" t="s">
        <v>258</v>
      </c>
      <c r="B182" s="13" t="s">
        <v>259</v>
      </c>
      <c r="C182" s="14">
        <v>274000</v>
      </c>
      <c r="D182" s="14">
        <v>258870.6</v>
      </c>
      <c r="E182" s="15">
        <f t="shared" ref="E182" si="6">D182/C182</f>
        <v>0.94478321167883217</v>
      </c>
    </row>
    <row r="183" spans="1:5" ht="13.2" outlineLevel="2" x14ac:dyDescent="0.25">
      <c r="A183" s="8" t="s">
        <v>260</v>
      </c>
      <c r="B183" s="9" t="s">
        <v>261</v>
      </c>
      <c r="C183" s="10">
        <v>567720</v>
      </c>
      <c r="D183" s="10">
        <v>525282.56999999995</v>
      </c>
      <c r="E183" s="11">
        <f t="shared" si="5"/>
        <v>0.92524936588459095</v>
      </c>
    </row>
    <row r="184" spans="1:5" ht="13.2" outlineLevel="7" x14ac:dyDescent="0.25">
      <c r="A184" s="12" t="s">
        <v>262</v>
      </c>
      <c r="B184" s="13" t="s">
        <v>263</v>
      </c>
      <c r="C184" s="14">
        <v>567720</v>
      </c>
      <c r="D184" s="14">
        <v>525282.56999999995</v>
      </c>
      <c r="E184" s="15">
        <f t="shared" ref="E184" si="7">D184/C184</f>
        <v>0.92524936588459095</v>
      </c>
    </row>
    <row r="185" spans="1:5" ht="13.2" outlineLevel="2" x14ac:dyDescent="0.25">
      <c r="A185" s="8" t="s">
        <v>264</v>
      </c>
      <c r="B185" s="9" t="s">
        <v>265</v>
      </c>
      <c r="C185" s="10">
        <v>15000</v>
      </c>
      <c r="D185" s="10">
        <v>10392.799999999999</v>
      </c>
      <c r="E185" s="11">
        <f t="shared" si="5"/>
        <v>0.69285333333333332</v>
      </c>
    </row>
    <row r="186" spans="1:5" ht="13.2" outlineLevel="7" x14ac:dyDescent="0.25">
      <c r="A186" s="12" t="s">
        <v>266</v>
      </c>
      <c r="B186" s="13" t="s">
        <v>267</v>
      </c>
      <c r="C186" s="14">
        <v>15000</v>
      </c>
      <c r="D186" s="14">
        <v>10392.799999999999</v>
      </c>
      <c r="E186" s="15">
        <f t="shared" ref="E186" si="8">D186/C186</f>
        <v>0.69285333333333332</v>
      </c>
    </row>
    <row r="187" spans="1:5" ht="13.2" outlineLevel="2" x14ac:dyDescent="0.25">
      <c r="A187" s="8" t="s">
        <v>268</v>
      </c>
      <c r="B187" s="9" t="s">
        <v>269</v>
      </c>
      <c r="C187" s="10">
        <v>85000</v>
      </c>
      <c r="D187" s="10">
        <v>80221.36</v>
      </c>
      <c r="E187" s="11">
        <f t="shared" si="5"/>
        <v>0.94378070588235297</v>
      </c>
    </row>
    <row r="188" spans="1:5" ht="20.399999999999999" outlineLevel="7" x14ac:dyDescent="0.25">
      <c r="A188" s="12" t="s">
        <v>270</v>
      </c>
      <c r="B188" s="13" t="s">
        <v>271</v>
      </c>
      <c r="C188" s="14">
        <v>85000</v>
      </c>
      <c r="D188" s="14">
        <v>80221.36</v>
      </c>
      <c r="E188" s="15">
        <f t="shared" si="5"/>
        <v>0.94378070588235297</v>
      </c>
    </row>
    <row r="189" spans="1:5" ht="13.2" outlineLevel="2" x14ac:dyDescent="0.25">
      <c r="A189" s="8" t="s">
        <v>272</v>
      </c>
      <c r="B189" s="9" t="s">
        <v>141</v>
      </c>
      <c r="C189" s="10">
        <v>730000</v>
      </c>
      <c r="D189" s="10">
        <v>622000</v>
      </c>
      <c r="E189" s="11">
        <f t="shared" si="5"/>
        <v>0.852054794520548</v>
      </c>
    </row>
    <row r="190" spans="1:5" ht="13.2" outlineLevel="7" x14ac:dyDescent="0.25">
      <c r="A190" s="12" t="s">
        <v>273</v>
      </c>
      <c r="B190" s="13" t="s">
        <v>274</v>
      </c>
      <c r="C190" s="14">
        <v>730000</v>
      </c>
      <c r="D190" s="14">
        <v>622000</v>
      </c>
      <c r="E190" s="15">
        <f t="shared" si="5"/>
        <v>0.852054794520548</v>
      </c>
    </row>
    <row r="191" spans="1:5" ht="13.2" x14ac:dyDescent="0.25">
      <c r="A191" s="31" t="s">
        <v>275</v>
      </c>
      <c r="B191" s="32" t="s">
        <v>276</v>
      </c>
      <c r="C191" s="33">
        <v>159630103.75</v>
      </c>
      <c r="D191" s="33">
        <v>158945833.94999999</v>
      </c>
      <c r="E191" s="34">
        <f t="shared" si="5"/>
        <v>0.99571340377582129</v>
      </c>
    </row>
    <row r="192" spans="1:5" ht="13.2" outlineLevel="1" x14ac:dyDescent="0.25">
      <c r="A192" s="31" t="s">
        <v>277</v>
      </c>
      <c r="B192" s="32" t="s">
        <v>278</v>
      </c>
      <c r="C192" s="33">
        <v>32915246.210000001</v>
      </c>
      <c r="D192" s="33">
        <v>32643042.73</v>
      </c>
      <c r="E192" s="34">
        <f t="shared" si="5"/>
        <v>0.99173017032097111</v>
      </c>
    </row>
    <row r="193" spans="1:5" ht="13.2" outlineLevel="1" x14ac:dyDescent="0.25">
      <c r="A193" s="18"/>
      <c r="B193" s="19" t="s">
        <v>625</v>
      </c>
      <c r="C193" s="20"/>
      <c r="D193" s="20"/>
      <c r="E193" s="22"/>
    </row>
    <row r="194" spans="1:5" ht="13.2" outlineLevel="1" x14ac:dyDescent="0.25">
      <c r="A194" s="23"/>
      <c r="B194" s="24" t="s">
        <v>626</v>
      </c>
      <c r="C194" s="25">
        <v>0</v>
      </c>
      <c r="D194" s="25">
        <v>0</v>
      </c>
      <c r="E194" s="27"/>
    </row>
    <row r="195" spans="1:5" ht="13.2" outlineLevel="1" x14ac:dyDescent="0.25">
      <c r="A195" s="23"/>
      <c r="B195" s="24" t="s">
        <v>627</v>
      </c>
      <c r="C195" s="25">
        <v>7323400</v>
      </c>
      <c r="D195" s="25">
        <f>C195</f>
        <v>7323400</v>
      </c>
      <c r="E195" s="27">
        <f>D195/C195</f>
        <v>1</v>
      </c>
    </row>
    <row r="196" spans="1:5" ht="13.2" outlineLevel="1" x14ac:dyDescent="0.25">
      <c r="A196" s="18"/>
      <c r="B196" s="19" t="s">
        <v>628</v>
      </c>
      <c r="C196" s="20">
        <f>C192-C194-C195</f>
        <v>25591846.210000001</v>
      </c>
      <c r="D196" s="20">
        <f>D192-D194-D195</f>
        <v>25319642.73</v>
      </c>
      <c r="E196" s="29">
        <f>D196/C196</f>
        <v>0.98936366381048202</v>
      </c>
    </row>
    <row r="197" spans="1:5" ht="13.2" outlineLevel="2" x14ac:dyDescent="0.25">
      <c r="A197" s="8" t="s">
        <v>279</v>
      </c>
      <c r="B197" s="9" t="s">
        <v>280</v>
      </c>
      <c r="C197" s="10">
        <v>18565646.210000001</v>
      </c>
      <c r="D197" s="10">
        <v>18293442.73</v>
      </c>
      <c r="E197" s="11">
        <f t="shared" si="5"/>
        <v>0.98533832450963199</v>
      </c>
    </row>
    <row r="198" spans="1:5" ht="13.2" outlineLevel="7" x14ac:dyDescent="0.25">
      <c r="A198" s="12" t="s">
        <v>281</v>
      </c>
      <c r="B198" s="13" t="s">
        <v>9</v>
      </c>
      <c r="C198" s="14">
        <v>18565646.210000001</v>
      </c>
      <c r="D198" s="14">
        <v>18293442.73</v>
      </c>
      <c r="E198" s="15">
        <f t="shared" si="5"/>
        <v>0.98533832450963199</v>
      </c>
    </row>
    <row r="199" spans="1:5" ht="20.399999999999999" outlineLevel="2" x14ac:dyDescent="0.25">
      <c r="A199" s="8" t="s">
        <v>282</v>
      </c>
      <c r="B199" s="9" t="s">
        <v>283</v>
      </c>
      <c r="C199" s="10">
        <v>582800</v>
      </c>
      <c r="D199" s="10">
        <v>582800</v>
      </c>
      <c r="E199" s="11">
        <f t="shared" si="5"/>
        <v>1</v>
      </c>
    </row>
    <row r="200" spans="1:5" ht="20.399999999999999" outlineLevel="7" x14ac:dyDescent="0.25">
      <c r="A200" s="12" t="s">
        <v>284</v>
      </c>
      <c r="B200" s="13" t="s">
        <v>285</v>
      </c>
      <c r="C200" s="14">
        <v>582800</v>
      </c>
      <c r="D200" s="14">
        <v>582800</v>
      </c>
      <c r="E200" s="15">
        <f t="shared" si="5"/>
        <v>1</v>
      </c>
    </row>
    <row r="201" spans="1:5" ht="20.399999999999999" outlineLevel="2" x14ac:dyDescent="0.25">
      <c r="A201" s="8" t="s">
        <v>286</v>
      </c>
      <c r="B201" s="9" t="s">
        <v>287</v>
      </c>
      <c r="C201" s="10">
        <v>169000</v>
      </c>
      <c r="D201" s="10">
        <v>169000</v>
      </c>
      <c r="E201" s="11">
        <f t="shared" si="5"/>
        <v>1</v>
      </c>
    </row>
    <row r="202" spans="1:5" ht="13.2" outlineLevel="7" x14ac:dyDescent="0.25">
      <c r="A202" s="12" t="s">
        <v>288</v>
      </c>
      <c r="B202" s="13" t="s">
        <v>289</v>
      </c>
      <c r="C202" s="14">
        <v>169000</v>
      </c>
      <c r="D202" s="14">
        <v>169000</v>
      </c>
      <c r="E202" s="15">
        <f t="shared" si="5"/>
        <v>1</v>
      </c>
    </row>
    <row r="203" spans="1:5" ht="20.399999999999999" outlineLevel="2" x14ac:dyDescent="0.25">
      <c r="A203" s="8" t="s">
        <v>290</v>
      </c>
      <c r="B203" s="9" t="s">
        <v>291</v>
      </c>
      <c r="C203" s="10">
        <v>13597800</v>
      </c>
      <c r="D203" s="10">
        <v>13597800</v>
      </c>
      <c r="E203" s="11">
        <f t="shared" si="5"/>
        <v>1</v>
      </c>
    </row>
    <row r="204" spans="1:5" ht="20.399999999999999" outlineLevel="7" x14ac:dyDescent="0.25">
      <c r="A204" s="12" t="s">
        <v>292</v>
      </c>
      <c r="B204" s="13" t="s">
        <v>293</v>
      </c>
      <c r="C204" s="14">
        <v>13597800</v>
      </c>
      <c r="D204" s="14">
        <v>13597800</v>
      </c>
      <c r="E204" s="15">
        <f t="shared" si="5"/>
        <v>1</v>
      </c>
    </row>
    <row r="205" spans="1:5" ht="13.2" outlineLevel="1" x14ac:dyDescent="0.25">
      <c r="A205" s="31" t="s">
        <v>294</v>
      </c>
      <c r="B205" s="32" t="s">
        <v>295</v>
      </c>
      <c r="C205" s="33">
        <v>114001102.42</v>
      </c>
      <c r="D205" s="33">
        <v>113922303.38</v>
      </c>
      <c r="E205" s="34">
        <f t="shared" si="5"/>
        <v>0.99930878703514903</v>
      </c>
    </row>
    <row r="206" spans="1:5" ht="13.2" outlineLevel="1" x14ac:dyDescent="0.25">
      <c r="A206" s="18"/>
      <c r="B206" s="19" t="s">
        <v>625</v>
      </c>
      <c r="C206" s="20"/>
      <c r="D206" s="20"/>
      <c r="E206" s="22"/>
    </row>
    <row r="207" spans="1:5" ht="13.2" outlineLevel="1" x14ac:dyDescent="0.25">
      <c r="A207" s="23"/>
      <c r="B207" s="24" t="s">
        <v>626</v>
      </c>
      <c r="C207" s="25"/>
      <c r="D207" s="25"/>
      <c r="E207" s="27"/>
    </row>
    <row r="208" spans="1:5" ht="13.2" outlineLevel="1" x14ac:dyDescent="0.25">
      <c r="A208" s="23"/>
      <c r="B208" s="24" t="s">
        <v>627</v>
      </c>
      <c r="C208" s="25">
        <v>387900</v>
      </c>
      <c r="D208" s="25">
        <f>C208</f>
        <v>387900</v>
      </c>
      <c r="E208" s="27">
        <f>D208/C208</f>
        <v>1</v>
      </c>
    </row>
    <row r="209" spans="1:5" ht="13.2" outlineLevel="1" x14ac:dyDescent="0.25">
      <c r="A209" s="18"/>
      <c r="B209" s="19" t="s">
        <v>628</v>
      </c>
      <c r="C209" s="20">
        <f>C205-C207-C208</f>
        <v>113613202.42</v>
      </c>
      <c r="D209" s="20">
        <f>D205-D207-D208</f>
        <v>113534403.38</v>
      </c>
      <c r="E209" s="29">
        <f>D209/C209</f>
        <v>0.99930642708486728</v>
      </c>
    </row>
    <row r="210" spans="1:5" ht="13.2" outlineLevel="2" x14ac:dyDescent="0.25">
      <c r="A210" s="8" t="s">
        <v>296</v>
      </c>
      <c r="B210" s="9" t="s">
        <v>297</v>
      </c>
      <c r="C210" s="10">
        <v>113112490.42</v>
      </c>
      <c r="D210" s="10">
        <v>113033696.38</v>
      </c>
      <c r="E210" s="11">
        <f t="shared" si="5"/>
        <v>0.99930340106819826</v>
      </c>
    </row>
    <row r="211" spans="1:5" ht="13.2" outlineLevel="7" x14ac:dyDescent="0.25">
      <c r="A211" s="12" t="s">
        <v>298</v>
      </c>
      <c r="B211" s="13" t="s">
        <v>299</v>
      </c>
      <c r="C211" s="14">
        <v>113112490.42</v>
      </c>
      <c r="D211" s="14">
        <v>113033696.38</v>
      </c>
      <c r="E211" s="15">
        <f t="shared" si="5"/>
        <v>0.99930340106819826</v>
      </c>
    </row>
    <row r="212" spans="1:5" ht="20.399999999999999" outlineLevel="2" x14ac:dyDescent="0.25">
      <c r="A212" s="8" t="s">
        <v>300</v>
      </c>
      <c r="B212" s="9" t="s">
        <v>301</v>
      </c>
      <c r="C212" s="10">
        <v>431000</v>
      </c>
      <c r="D212" s="10">
        <v>431000</v>
      </c>
      <c r="E212" s="11">
        <f t="shared" si="5"/>
        <v>1</v>
      </c>
    </row>
    <row r="213" spans="1:5" ht="20.399999999999999" outlineLevel="7" x14ac:dyDescent="0.25">
      <c r="A213" s="12" t="s">
        <v>302</v>
      </c>
      <c r="B213" s="13" t="s">
        <v>303</v>
      </c>
      <c r="C213" s="14">
        <v>431000</v>
      </c>
      <c r="D213" s="14">
        <v>431000</v>
      </c>
      <c r="E213" s="15">
        <f t="shared" si="5"/>
        <v>1</v>
      </c>
    </row>
    <row r="214" spans="1:5" ht="13.2" outlineLevel="2" x14ac:dyDescent="0.25">
      <c r="A214" s="8" t="s">
        <v>304</v>
      </c>
      <c r="B214" s="9" t="s">
        <v>305</v>
      </c>
      <c r="C214" s="10">
        <v>282000</v>
      </c>
      <c r="D214" s="10">
        <v>281995</v>
      </c>
      <c r="E214" s="11">
        <f t="shared" si="5"/>
        <v>0.99998226950354607</v>
      </c>
    </row>
    <row r="215" spans="1:5" ht="13.2" outlineLevel="7" x14ac:dyDescent="0.25">
      <c r="A215" s="12" t="s">
        <v>306</v>
      </c>
      <c r="B215" s="13" t="s">
        <v>307</v>
      </c>
      <c r="C215" s="14">
        <v>282000</v>
      </c>
      <c r="D215" s="14">
        <v>281995</v>
      </c>
      <c r="E215" s="15">
        <f t="shared" si="5"/>
        <v>0.99998226950354607</v>
      </c>
    </row>
    <row r="216" spans="1:5" ht="13.2" outlineLevel="2" x14ac:dyDescent="0.25">
      <c r="A216" s="8" t="s">
        <v>308</v>
      </c>
      <c r="B216" s="9" t="s">
        <v>309</v>
      </c>
      <c r="C216" s="10">
        <v>175612</v>
      </c>
      <c r="D216" s="10">
        <v>175612</v>
      </c>
      <c r="E216" s="11">
        <f t="shared" si="5"/>
        <v>1</v>
      </c>
    </row>
    <row r="217" spans="1:5" ht="13.2" outlineLevel="7" x14ac:dyDescent="0.25">
      <c r="A217" s="12" t="s">
        <v>310</v>
      </c>
      <c r="B217" s="13" t="s">
        <v>311</v>
      </c>
      <c r="C217" s="14">
        <v>175612</v>
      </c>
      <c r="D217" s="14">
        <v>175612</v>
      </c>
      <c r="E217" s="15">
        <f t="shared" si="5"/>
        <v>1</v>
      </c>
    </row>
    <row r="218" spans="1:5" ht="13.2" outlineLevel="1" x14ac:dyDescent="0.25">
      <c r="A218" s="31" t="s">
        <v>312</v>
      </c>
      <c r="B218" s="32" t="s">
        <v>313</v>
      </c>
      <c r="C218" s="33">
        <v>6397900</v>
      </c>
      <c r="D218" s="33">
        <v>6340253.2999999998</v>
      </c>
      <c r="E218" s="34">
        <f t="shared" si="5"/>
        <v>0.99098974663561479</v>
      </c>
    </row>
    <row r="219" spans="1:5" ht="13.2" outlineLevel="1" x14ac:dyDescent="0.25">
      <c r="A219" s="38"/>
      <c r="B219" s="39" t="s">
        <v>625</v>
      </c>
      <c r="C219" s="40"/>
      <c r="D219" s="40"/>
      <c r="E219" s="22"/>
    </row>
    <row r="220" spans="1:5" ht="13.2" outlineLevel="1" x14ac:dyDescent="0.25">
      <c r="A220" s="23"/>
      <c r="B220" s="24" t="s">
        <v>626</v>
      </c>
      <c r="C220" s="25"/>
      <c r="D220" s="25"/>
      <c r="E220" s="27"/>
    </row>
    <row r="221" spans="1:5" ht="13.2" outlineLevel="1" x14ac:dyDescent="0.25">
      <c r="A221" s="23"/>
      <c r="B221" s="24" t="s">
        <v>627</v>
      </c>
      <c r="C221" s="25">
        <f>504700+1277200</f>
        <v>1781900</v>
      </c>
      <c r="D221" s="25">
        <f>C221</f>
        <v>1781900</v>
      </c>
      <c r="E221" s="27">
        <f>D221/C221</f>
        <v>1</v>
      </c>
    </row>
    <row r="222" spans="1:5" ht="13.2" outlineLevel="1" x14ac:dyDescent="0.25">
      <c r="A222" s="18"/>
      <c r="B222" s="19" t="s">
        <v>628</v>
      </c>
      <c r="C222" s="20">
        <f>C218-C220-C221</f>
        <v>4616000</v>
      </c>
      <c r="D222" s="20">
        <f>D218-D220-D221</f>
        <v>4558353.3</v>
      </c>
      <c r="E222" s="28">
        <f>D222/C222</f>
        <v>0.98751154679376074</v>
      </c>
    </row>
    <row r="223" spans="1:5" ht="20.399999999999999" outlineLevel="2" x14ac:dyDescent="0.25">
      <c r="A223" s="8" t="s">
        <v>314</v>
      </c>
      <c r="B223" s="9" t="s">
        <v>315</v>
      </c>
      <c r="C223" s="10">
        <v>1239500</v>
      </c>
      <c r="D223" s="10">
        <v>1190219.0900000001</v>
      </c>
      <c r="E223" s="11">
        <f t="shared" si="5"/>
        <v>0.96024129891085119</v>
      </c>
    </row>
    <row r="224" spans="1:5" ht="13.2" outlineLevel="7" x14ac:dyDescent="0.25">
      <c r="A224" s="12" t="s">
        <v>316</v>
      </c>
      <c r="B224" s="13" t="s">
        <v>317</v>
      </c>
      <c r="C224" s="14">
        <v>1239500</v>
      </c>
      <c r="D224" s="14">
        <v>1190219.0900000001</v>
      </c>
      <c r="E224" s="15">
        <f t="shared" ref="E224" si="9">D224/C224</f>
        <v>0.96024129891085119</v>
      </c>
    </row>
    <row r="225" spans="1:5" ht="20.399999999999999" outlineLevel="2" x14ac:dyDescent="0.25">
      <c r="A225" s="8" t="s">
        <v>318</v>
      </c>
      <c r="B225" s="9" t="s">
        <v>319</v>
      </c>
      <c r="C225" s="10">
        <v>584100</v>
      </c>
      <c r="D225" s="10">
        <v>584100</v>
      </c>
      <c r="E225" s="11">
        <f t="shared" si="5"/>
        <v>1</v>
      </c>
    </row>
    <row r="226" spans="1:5" ht="13.2" outlineLevel="7" x14ac:dyDescent="0.25">
      <c r="A226" s="12" t="s">
        <v>320</v>
      </c>
      <c r="B226" s="13" t="s">
        <v>321</v>
      </c>
      <c r="C226" s="14">
        <v>584100</v>
      </c>
      <c r="D226" s="14">
        <v>584100</v>
      </c>
      <c r="E226" s="15">
        <f t="shared" ref="E226" si="10">D226/C226</f>
        <v>1</v>
      </c>
    </row>
    <row r="227" spans="1:5" ht="20.399999999999999" outlineLevel="2" x14ac:dyDescent="0.25">
      <c r="A227" s="8" t="s">
        <v>322</v>
      </c>
      <c r="B227" s="9" t="s">
        <v>323</v>
      </c>
      <c r="C227" s="10">
        <v>244000</v>
      </c>
      <c r="D227" s="10">
        <v>244000</v>
      </c>
      <c r="E227" s="11">
        <f t="shared" si="5"/>
        <v>1</v>
      </c>
    </row>
    <row r="228" spans="1:5" ht="13.2" outlineLevel="7" x14ac:dyDescent="0.25">
      <c r="A228" s="12" t="s">
        <v>324</v>
      </c>
      <c r="B228" s="13" t="s">
        <v>325</v>
      </c>
      <c r="C228" s="14">
        <v>244000</v>
      </c>
      <c r="D228" s="14">
        <v>244000</v>
      </c>
      <c r="E228" s="15">
        <f t="shared" ref="E228" si="11">D228/C228</f>
        <v>1</v>
      </c>
    </row>
    <row r="229" spans="1:5" ht="13.2" outlineLevel="2" x14ac:dyDescent="0.25">
      <c r="A229" s="8" t="s">
        <v>326</v>
      </c>
      <c r="B229" s="9" t="s">
        <v>327</v>
      </c>
      <c r="C229" s="10">
        <v>890478</v>
      </c>
      <c r="D229" s="10">
        <v>889640.88</v>
      </c>
      <c r="E229" s="11">
        <f t="shared" si="5"/>
        <v>0.9990599206268993</v>
      </c>
    </row>
    <row r="230" spans="1:5" ht="13.2" outlineLevel="7" x14ac:dyDescent="0.25">
      <c r="A230" s="12" t="s">
        <v>328</v>
      </c>
      <c r="B230" s="13" t="s">
        <v>329</v>
      </c>
      <c r="C230" s="14">
        <v>329700</v>
      </c>
      <c r="D230" s="14">
        <v>328862.88</v>
      </c>
      <c r="E230" s="15">
        <f t="shared" si="5"/>
        <v>0.99746096451319388</v>
      </c>
    </row>
    <row r="231" spans="1:5" ht="20.399999999999999" outlineLevel="7" x14ac:dyDescent="0.25">
      <c r="A231" s="12" t="s">
        <v>330</v>
      </c>
      <c r="B231" s="13" t="s">
        <v>331</v>
      </c>
      <c r="C231" s="14">
        <v>560778</v>
      </c>
      <c r="D231" s="14">
        <v>560778</v>
      </c>
      <c r="E231" s="15">
        <f t="shared" si="5"/>
        <v>1</v>
      </c>
    </row>
    <row r="232" spans="1:5" ht="13.2" outlineLevel="2" x14ac:dyDescent="0.25">
      <c r="A232" s="8" t="s">
        <v>333</v>
      </c>
      <c r="B232" s="9" t="s">
        <v>334</v>
      </c>
      <c r="C232" s="10">
        <v>795700</v>
      </c>
      <c r="D232" s="10">
        <v>789631.08</v>
      </c>
      <c r="E232" s="11">
        <f t="shared" si="5"/>
        <v>0.99237285409073761</v>
      </c>
    </row>
    <row r="233" spans="1:5" ht="13.2" outlineLevel="7" x14ac:dyDescent="0.25">
      <c r="A233" s="12" t="s">
        <v>335</v>
      </c>
      <c r="B233" s="13" t="s">
        <v>336</v>
      </c>
      <c r="C233" s="14">
        <v>487700</v>
      </c>
      <c r="D233" s="14">
        <v>481631.08</v>
      </c>
      <c r="E233" s="15">
        <f t="shared" si="5"/>
        <v>0.98755603854828788</v>
      </c>
    </row>
    <row r="234" spans="1:5" ht="13.2" outlineLevel="7" x14ac:dyDescent="0.25">
      <c r="A234" s="12" t="s">
        <v>337</v>
      </c>
      <c r="B234" s="13" t="s">
        <v>338</v>
      </c>
      <c r="C234" s="14">
        <v>308000</v>
      </c>
      <c r="D234" s="14">
        <v>308000</v>
      </c>
      <c r="E234" s="15">
        <f t="shared" si="5"/>
        <v>1</v>
      </c>
    </row>
    <row r="235" spans="1:5" ht="20.399999999999999" outlineLevel="2" x14ac:dyDescent="0.25">
      <c r="A235" s="8" t="s">
        <v>339</v>
      </c>
      <c r="B235" s="9" t="s">
        <v>340</v>
      </c>
      <c r="C235" s="10">
        <v>1533000</v>
      </c>
      <c r="D235" s="10">
        <v>1531540.25</v>
      </c>
      <c r="E235" s="11">
        <f t="shared" si="5"/>
        <v>0.99904778212654921</v>
      </c>
    </row>
    <row r="236" spans="1:5" ht="20.399999999999999" outlineLevel="7" x14ac:dyDescent="0.25">
      <c r="A236" s="12" t="s">
        <v>341</v>
      </c>
      <c r="B236" s="13" t="s">
        <v>342</v>
      </c>
      <c r="C236" s="14">
        <v>1533000</v>
      </c>
      <c r="D236" s="14">
        <v>1531540.25</v>
      </c>
      <c r="E236" s="15">
        <f t="shared" si="5"/>
        <v>0.99904778212654921</v>
      </c>
    </row>
    <row r="237" spans="1:5" ht="13.2" outlineLevel="2" x14ac:dyDescent="0.25">
      <c r="A237" s="8" t="s">
        <v>343</v>
      </c>
      <c r="B237" s="9" t="s">
        <v>344</v>
      </c>
      <c r="C237" s="10">
        <v>1111122</v>
      </c>
      <c r="D237" s="10">
        <v>1111122</v>
      </c>
      <c r="E237" s="11">
        <f t="shared" si="5"/>
        <v>1</v>
      </c>
    </row>
    <row r="238" spans="1:5" ht="20.399999999999999" outlineLevel="7" x14ac:dyDescent="0.25">
      <c r="A238" s="12" t="s">
        <v>345</v>
      </c>
      <c r="B238" s="13" t="s">
        <v>332</v>
      </c>
      <c r="C238" s="14">
        <v>1111122</v>
      </c>
      <c r="D238" s="14">
        <v>1111122</v>
      </c>
      <c r="E238" s="15">
        <f t="shared" si="5"/>
        <v>1</v>
      </c>
    </row>
    <row r="239" spans="1:5" ht="20.399999999999999" outlineLevel="1" x14ac:dyDescent="0.25">
      <c r="A239" s="31" t="s">
        <v>346</v>
      </c>
      <c r="B239" s="32" t="s">
        <v>347</v>
      </c>
      <c r="C239" s="33">
        <v>2800350.08</v>
      </c>
      <c r="D239" s="33">
        <v>2679416.84</v>
      </c>
      <c r="E239" s="11">
        <f t="shared" si="5"/>
        <v>0.95681495650715209</v>
      </c>
    </row>
    <row r="240" spans="1:5" ht="13.2" outlineLevel="1" x14ac:dyDescent="0.25">
      <c r="A240" s="18"/>
      <c r="B240" s="19" t="s">
        <v>625</v>
      </c>
      <c r="C240" s="20"/>
      <c r="D240" s="20"/>
      <c r="E240" s="22"/>
    </row>
    <row r="241" spans="1:5" ht="13.2" outlineLevel="1" x14ac:dyDescent="0.25">
      <c r="A241" s="23"/>
      <c r="B241" s="24" t="s">
        <v>626</v>
      </c>
      <c r="C241" s="25"/>
      <c r="D241" s="25"/>
      <c r="E241" s="27"/>
    </row>
    <row r="242" spans="1:5" ht="13.2" outlineLevel="1" x14ac:dyDescent="0.25">
      <c r="A242" s="23"/>
      <c r="B242" s="24" t="s">
        <v>627</v>
      </c>
      <c r="C242" s="25"/>
      <c r="D242" s="25"/>
      <c r="E242" s="27"/>
    </row>
    <row r="243" spans="1:5" ht="13.2" outlineLevel="1" x14ac:dyDescent="0.25">
      <c r="A243" s="18"/>
      <c r="B243" s="19" t="s">
        <v>628</v>
      </c>
      <c r="C243" s="20">
        <f>C239-C241-C242</f>
        <v>2800350.08</v>
      </c>
      <c r="D243" s="20">
        <f>D239-D241-D242</f>
        <v>2679416.84</v>
      </c>
      <c r="E243" s="29">
        <f>D243/C243</f>
        <v>0.95681495650715209</v>
      </c>
    </row>
    <row r="244" spans="1:5" ht="20.399999999999999" outlineLevel="2" x14ac:dyDescent="0.25">
      <c r="A244" s="8" t="s">
        <v>348</v>
      </c>
      <c r="B244" s="9" t="s">
        <v>349</v>
      </c>
      <c r="C244" s="10">
        <v>1549750.08</v>
      </c>
      <c r="D244" s="10">
        <v>1548816.84</v>
      </c>
      <c r="E244" s="11">
        <f t="shared" si="5"/>
        <v>0.99939781258149707</v>
      </c>
    </row>
    <row r="245" spans="1:5" ht="13.2" outlineLevel="7" x14ac:dyDescent="0.25">
      <c r="A245" s="12" t="s">
        <v>350</v>
      </c>
      <c r="B245" s="13" t="s">
        <v>351</v>
      </c>
      <c r="C245" s="14">
        <v>391452</v>
      </c>
      <c r="D245" s="14">
        <v>391452</v>
      </c>
      <c r="E245" s="15">
        <f t="shared" si="5"/>
        <v>1</v>
      </c>
    </row>
    <row r="246" spans="1:5" ht="20.399999999999999" outlineLevel="7" x14ac:dyDescent="0.25">
      <c r="A246" s="12" t="s">
        <v>352</v>
      </c>
      <c r="B246" s="13" t="s">
        <v>353</v>
      </c>
      <c r="C246" s="14">
        <v>1067400</v>
      </c>
      <c r="D246" s="14">
        <v>1067400</v>
      </c>
      <c r="E246" s="15">
        <f t="shared" si="5"/>
        <v>1</v>
      </c>
    </row>
    <row r="247" spans="1:5" ht="20.399999999999999" outlineLevel="7" x14ac:dyDescent="0.25">
      <c r="A247" s="12" t="s">
        <v>354</v>
      </c>
      <c r="B247" s="13" t="s">
        <v>165</v>
      </c>
      <c r="C247" s="14">
        <v>90898.08</v>
      </c>
      <c r="D247" s="14">
        <v>89964.84</v>
      </c>
      <c r="E247" s="15">
        <f t="shared" si="5"/>
        <v>0.98973311647506745</v>
      </c>
    </row>
    <row r="248" spans="1:5" ht="20.399999999999999" outlineLevel="2" x14ac:dyDescent="0.25">
      <c r="A248" s="8" t="s">
        <v>355</v>
      </c>
      <c r="B248" s="9" t="s">
        <v>356</v>
      </c>
      <c r="C248" s="10">
        <v>1250600</v>
      </c>
      <c r="D248" s="10">
        <v>1130600</v>
      </c>
      <c r="E248" s="11">
        <f t="shared" ref="E248:E255" si="12">D248/C248</f>
        <v>0.90404605789221171</v>
      </c>
    </row>
    <row r="249" spans="1:5" ht="13.2" outlineLevel="7" x14ac:dyDescent="0.25">
      <c r="A249" s="12" t="s">
        <v>357</v>
      </c>
      <c r="B249" s="13" t="s">
        <v>358</v>
      </c>
      <c r="C249" s="14">
        <v>1250600</v>
      </c>
      <c r="D249" s="14">
        <v>1130600</v>
      </c>
      <c r="E249" s="15">
        <f t="shared" si="5"/>
        <v>0.90404605789221171</v>
      </c>
    </row>
    <row r="250" spans="1:5" ht="13.2" outlineLevel="1" x14ac:dyDescent="0.25">
      <c r="A250" s="31" t="s">
        <v>359</v>
      </c>
      <c r="B250" s="32" t="s">
        <v>360</v>
      </c>
      <c r="C250" s="33">
        <v>3515505.04</v>
      </c>
      <c r="D250" s="33">
        <v>3360817.7</v>
      </c>
      <c r="E250" s="34">
        <f t="shared" si="12"/>
        <v>0.95599854409538843</v>
      </c>
    </row>
    <row r="251" spans="1:5" ht="13.2" outlineLevel="1" x14ac:dyDescent="0.25">
      <c r="A251" s="18"/>
      <c r="B251" s="19" t="s">
        <v>625</v>
      </c>
      <c r="C251" s="20"/>
      <c r="D251" s="20"/>
      <c r="E251" s="22"/>
    </row>
    <row r="252" spans="1:5" ht="13.2" outlineLevel="1" x14ac:dyDescent="0.25">
      <c r="A252" s="23"/>
      <c r="B252" s="24" t="s">
        <v>626</v>
      </c>
      <c r="C252" s="25"/>
      <c r="D252" s="25"/>
      <c r="E252" s="27"/>
    </row>
    <row r="253" spans="1:5" ht="13.2" outlineLevel="1" x14ac:dyDescent="0.25">
      <c r="A253" s="23"/>
      <c r="B253" s="24" t="s">
        <v>627</v>
      </c>
      <c r="C253" s="25"/>
      <c r="D253" s="25"/>
      <c r="E253" s="27"/>
    </row>
    <row r="254" spans="1:5" ht="13.2" outlineLevel="1" x14ac:dyDescent="0.25">
      <c r="A254" s="18"/>
      <c r="B254" s="19" t="s">
        <v>628</v>
      </c>
      <c r="C254" s="20">
        <f>C250-C252-C253</f>
        <v>3515505.04</v>
      </c>
      <c r="D254" s="20">
        <f>D250-D252-D253</f>
        <v>3360817.7</v>
      </c>
      <c r="E254" s="29">
        <f>D254/C254</f>
        <v>0.95599854409538843</v>
      </c>
    </row>
    <row r="255" spans="1:5" ht="13.2" outlineLevel="2" x14ac:dyDescent="0.25">
      <c r="A255" s="8" t="s">
        <v>361</v>
      </c>
      <c r="B255" s="9" t="s">
        <v>362</v>
      </c>
      <c r="C255" s="10">
        <v>2974205.04</v>
      </c>
      <c r="D255" s="10">
        <v>2876081.7</v>
      </c>
      <c r="E255" s="11">
        <f t="shared" si="12"/>
        <v>0.96700854894657839</v>
      </c>
    </row>
    <row r="256" spans="1:5" ht="13.2" outlineLevel="7" x14ac:dyDescent="0.25">
      <c r="A256" s="12" t="s">
        <v>363</v>
      </c>
      <c r="B256" s="13" t="s">
        <v>364</v>
      </c>
      <c r="C256" s="14">
        <v>2049125.83</v>
      </c>
      <c r="D256" s="14">
        <v>2048235.13</v>
      </c>
      <c r="E256" s="15">
        <f t="shared" ref="E256:E260" si="13">D256/C256</f>
        <v>0.99956532683988464</v>
      </c>
    </row>
    <row r="257" spans="1:5" ht="20.399999999999999" outlineLevel="7" x14ac:dyDescent="0.25">
      <c r="A257" s="12" t="s">
        <v>365</v>
      </c>
      <c r="B257" s="13" t="s">
        <v>366</v>
      </c>
      <c r="C257" s="14">
        <v>439807.21</v>
      </c>
      <c r="D257" s="14">
        <v>342574.57</v>
      </c>
      <c r="E257" s="15">
        <f t="shared" si="13"/>
        <v>0.7789198589991283</v>
      </c>
    </row>
    <row r="258" spans="1:5" ht="20.399999999999999" outlineLevel="7" x14ac:dyDescent="0.25">
      <c r="A258" s="12" t="s">
        <v>367</v>
      </c>
      <c r="B258" s="13" t="s">
        <v>368</v>
      </c>
      <c r="C258" s="14">
        <v>485272</v>
      </c>
      <c r="D258" s="14">
        <v>485272</v>
      </c>
      <c r="E258" s="15">
        <f t="shared" si="13"/>
        <v>1</v>
      </c>
    </row>
    <row r="259" spans="1:5" ht="13.2" outlineLevel="2" x14ac:dyDescent="0.25">
      <c r="A259" s="8" t="s">
        <v>369</v>
      </c>
      <c r="B259" s="9" t="s">
        <v>370</v>
      </c>
      <c r="C259" s="10">
        <v>541300</v>
      </c>
      <c r="D259" s="10">
        <v>484736</v>
      </c>
      <c r="E259" s="11">
        <f t="shared" si="13"/>
        <v>0.89550341769813413</v>
      </c>
    </row>
    <row r="260" spans="1:5" ht="13.2" outlineLevel="7" x14ac:dyDescent="0.25">
      <c r="A260" s="12" t="s">
        <v>371</v>
      </c>
      <c r="B260" s="13" t="s">
        <v>372</v>
      </c>
      <c r="C260" s="14">
        <v>541300</v>
      </c>
      <c r="D260" s="14">
        <v>484736</v>
      </c>
      <c r="E260" s="15">
        <f t="shared" si="13"/>
        <v>0.89550341769813413</v>
      </c>
    </row>
    <row r="261" spans="1:5" ht="20.399999999999999" x14ac:dyDescent="0.25">
      <c r="A261" s="31" t="s">
        <v>373</v>
      </c>
      <c r="B261" s="32" t="s">
        <v>374</v>
      </c>
      <c r="C261" s="33">
        <v>11499074.880000001</v>
      </c>
      <c r="D261" s="33">
        <v>8783248.8599999994</v>
      </c>
      <c r="E261" s="34">
        <f t="shared" ref="E261:E297" si="14">D261/C261</f>
        <v>0.76382221627901936</v>
      </c>
    </row>
    <row r="262" spans="1:5" ht="13.2" x14ac:dyDescent="0.25">
      <c r="A262" s="18"/>
      <c r="B262" s="19" t="s">
        <v>625</v>
      </c>
      <c r="C262" s="20"/>
      <c r="D262" s="20"/>
      <c r="E262" s="22"/>
    </row>
    <row r="263" spans="1:5" ht="13.2" x14ac:dyDescent="0.25">
      <c r="A263" s="23"/>
      <c r="B263" s="24" t="s">
        <v>626</v>
      </c>
      <c r="C263" s="25"/>
      <c r="D263" s="25"/>
      <c r="E263" s="27"/>
    </row>
    <row r="264" spans="1:5" ht="13.2" x14ac:dyDescent="0.25">
      <c r="A264" s="23"/>
      <c r="B264" s="24" t="s">
        <v>627</v>
      </c>
      <c r="C264" s="25"/>
      <c r="D264" s="25"/>
      <c r="E264" s="27"/>
    </row>
    <row r="265" spans="1:5" ht="13.2" x14ac:dyDescent="0.25">
      <c r="A265" s="18"/>
      <c r="B265" s="19" t="s">
        <v>628</v>
      </c>
      <c r="C265" s="20">
        <f>C261-C263-C264</f>
        <v>11499074.880000001</v>
      </c>
      <c r="D265" s="20">
        <f>D261-D263-D264</f>
        <v>8783248.8599999994</v>
      </c>
      <c r="E265" s="28">
        <f>D265/C265</f>
        <v>0.76382221627901936</v>
      </c>
    </row>
    <row r="266" spans="1:5" ht="20.399999999999999" outlineLevel="1" x14ac:dyDescent="0.25">
      <c r="A266" s="8" t="s">
        <v>375</v>
      </c>
      <c r="B266" s="9" t="s">
        <v>376</v>
      </c>
      <c r="C266" s="10">
        <v>800000</v>
      </c>
      <c r="D266" s="10">
        <v>793500</v>
      </c>
      <c r="E266" s="11">
        <f t="shared" si="14"/>
        <v>0.99187499999999995</v>
      </c>
    </row>
    <row r="267" spans="1:5" ht="13.2" outlineLevel="7" x14ac:dyDescent="0.25">
      <c r="A267" s="12" t="s">
        <v>377</v>
      </c>
      <c r="B267" s="13" t="s">
        <v>378</v>
      </c>
      <c r="C267" s="14">
        <v>800000</v>
      </c>
      <c r="D267" s="14">
        <v>793500</v>
      </c>
      <c r="E267" s="15">
        <f t="shared" si="14"/>
        <v>0.99187499999999995</v>
      </c>
    </row>
    <row r="268" spans="1:5" ht="20.399999999999999" outlineLevel="1" x14ac:dyDescent="0.25">
      <c r="A268" s="8" t="s">
        <v>379</v>
      </c>
      <c r="B268" s="9" t="s">
        <v>380</v>
      </c>
      <c r="C268" s="10">
        <v>2692000.06</v>
      </c>
      <c r="D268" s="10">
        <v>2613412.06</v>
      </c>
      <c r="E268" s="11">
        <f t="shared" si="14"/>
        <v>0.97080683571752968</v>
      </c>
    </row>
    <row r="269" spans="1:5" ht="20.399999999999999" outlineLevel="7" x14ac:dyDescent="0.25">
      <c r="A269" s="12" t="s">
        <v>381</v>
      </c>
      <c r="B269" s="13" t="s">
        <v>382</v>
      </c>
      <c r="C269" s="14">
        <v>2692000.06</v>
      </c>
      <c r="D269" s="14">
        <v>2613412.06</v>
      </c>
      <c r="E269" s="15">
        <f t="shared" ref="E269" si="15">D269/C269</f>
        <v>0.97080683571752968</v>
      </c>
    </row>
    <row r="270" spans="1:5" ht="20.399999999999999" outlineLevel="1" x14ac:dyDescent="0.25">
      <c r="A270" s="8" t="s">
        <v>383</v>
      </c>
      <c r="B270" s="9" t="s">
        <v>384</v>
      </c>
      <c r="C270" s="10">
        <v>691543.94</v>
      </c>
      <c r="D270" s="10">
        <v>691543.94</v>
      </c>
      <c r="E270" s="11">
        <f t="shared" si="14"/>
        <v>1</v>
      </c>
    </row>
    <row r="271" spans="1:5" ht="20.399999999999999" outlineLevel="7" x14ac:dyDescent="0.25">
      <c r="A271" s="12" t="s">
        <v>385</v>
      </c>
      <c r="B271" s="13" t="s">
        <v>386</v>
      </c>
      <c r="C271" s="14">
        <v>691543.94</v>
      </c>
      <c r="D271" s="14">
        <v>691543.94</v>
      </c>
      <c r="E271" s="15">
        <f t="shared" ref="E271" si="16">D271/C271</f>
        <v>1</v>
      </c>
    </row>
    <row r="272" spans="1:5" ht="20.399999999999999" outlineLevel="1" x14ac:dyDescent="0.25">
      <c r="A272" s="8" t="s">
        <v>387</v>
      </c>
      <c r="B272" s="9" t="s">
        <v>388</v>
      </c>
      <c r="C272" s="10">
        <v>20000</v>
      </c>
      <c r="D272" s="10">
        <v>20000</v>
      </c>
      <c r="E272" s="11">
        <f t="shared" si="14"/>
        <v>1</v>
      </c>
    </row>
    <row r="273" spans="1:5" ht="13.2" outlineLevel="7" x14ac:dyDescent="0.25">
      <c r="A273" s="12" t="s">
        <v>389</v>
      </c>
      <c r="B273" s="13" t="s">
        <v>390</v>
      </c>
      <c r="C273" s="14">
        <v>20000</v>
      </c>
      <c r="D273" s="14">
        <v>20000</v>
      </c>
      <c r="E273" s="15">
        <f t="shared" ref="E273" si="17">D273/C273</f>
        <v>1</v>
      </c>
    </row>
    <row r="274" spans="1:5" ht="20.399999999999999" outlineLevel="1" x14ac:dyDescent="0.25">
      <c r="A274" s="8" t="s">
        <v>391</v>
      </c>
      <c r="B274" s="9" t="s">
        <v>392</v>
      </c>
      <c r="C274" s="10">
        <v>5285842.8600000003</v>
      </c>
      <c r="D274" s="10">
        <v>2658104.84</v>
      </c>
      <c r="E274" s="11">
        <f t="shared" si="14"/>
        <v>0.50287246715465161</v>
      </c>
    </row>
    <row r="275" spans="1:5" ht="30.6" outlineLevel="7" x14ac:dyDescent="0.25">
      <c r="A275" s="12" t="s">
        <v>393</v>
      </c>
      <c r="B275" s="13" t="s">
        <v>394</v>
      </c>
      <c r="C275" s="14">
        <v>5285842.8600000003</v>
      </c>
      <c r="D275" s="14">
        <v>2658104.84</v>
      </c>
      <c r="E275" s="15">
        <f t="shared" si="14"/>
        <v>0.50287246715465161</v>
      </c>
    </row>
    <row r="276" spans="1:5" ht="20.399999999999999" outlineLevel="1" x14ac:dyDescent="0.25">
      <c r="A276" s="8" t="s">
        <v>395</v>
      </c>
      <c r="B276" s="9" t="s">
        <v>396</v>
      </c>
      <c r="C276" s="10">
        <v>652232.02</v>
      </c>
      <c r="D276" s="10">
        <v>649232.02</v>
      </c>
      <c r="E276" s="11">
        <f t="shared" si="14"/>
        <v>0.99540040981122024</v>
      </c>
    </row>
    <row r="277" spans="1:5" ht="20.399999999999999" outlineLevel="7" x14ac:dyDescent="0.25">
      <c r="A277" s="12" t="s">
        <v>397</v>
      </c>
      <c r="B277" s="13" t="s">
        <v>398</v>
      </c>
      <c r="C277" s="14">
        <v>171882.02</v>
      </c>
      <c r="D277" s="14">
        <v>171882.02</v>
      </c>
      <c r="E277" s="15">
        <f t="shared" si="14"/>
        <v>1</v>
      </c>
    </row>
    <row r="278" spans="1:5" ht="20.399999999999999" outlineLevel="7" x14ac:dyDescent="0.25">
      <c r="A278" s="12" t="s">
        <v>399</v>
      </c>
      <c r="B278" s="13" t="s">
        <v>400</v>
      </c>
      <c r="C278" s="14">
        <v>480350</v>
      </c>
      <c r="D278" s="14">
        <v>477350</v>
      </c>
      <c r="E278" s="15">
        <f t="shared" si="14"/>
        <v>0.99375455397106272</v>
      </c>
    </row>
    <row r="279" spans="1:5" ht="13.2" outlineLevel="1" x14ac:dyDescent="0.25">
      <c r="A279" s="8" t="s">
        <v>401</v>
      </c>
      <c r="B279" s="9" t="s">
        <v>402</v>
      </c>
      <c r="C279" s="10">
        <v>692456</v>
      </c>
      <c r="D279" s="10">
        <v>692456</v>
      </c>
      <c r="E279" s="11">
        <f t="shared" ref="E279" si="18">D279/C279</f>
        <v>1</v>
      </c>
    </row>
    <row r="280" spans="1:5" ht="13.2" outlineLevel="7" x14ac:dyDescent="0.25">
      <c r="A280" s="12" t="s">
        <v>403</v>
      </c>
      <c r="B280" s="13" t="s">
        <v>404</v>
      </c>
      <c r="C280" s="14">
        <v>142456</v>
      </c>
      <c r="D280" s="14">
        <v>142456</v>
      </c>
      <c r="E280" s="15">
        <f t="shared" si="14"/>
        <v>1</v>
      </c>
    </row>
    <row r="281" spans="1:5" ht="20.399999999999999" outlineLevel="7" x14ac:dyDescent="0.25">
      <c r="A281" s="12" t="s">
        <v>405</v>
      </c>
      <c r="B281" s="13" t="s">
        <v>406</v>
      </c>
      <c r="C281" s="14">
        <v>550000</v>
      </c>
      <c r="D281" s="14">
        <v>550000</v>
      </c>
      <c r="E281" s="15">
        <f t="shared" si="14"/>
        <v>1</v>
      </c>
    </row>
    <row r="282" spans="1:5" ht="13.2" outlineLevel="1" x14ac:dyDescent="0.25">
      <c r="A282" s="8" t="s">
        <v>407</v>
      </c>
      <c r="B282" s="9" t="s">
        <v>408</v>
      </c>
      <c r="C282" s="10">
        <v>60000</v>
      </c>
      <c r="D282" s="10">
        <v>60000</v>
      </c>
      <c r="E282" s="11">
        <f t="shared" si="14"/>
        <v>1</v>
      </c>
    </row>
    <row r="283" spans="1:5" ht="13.2" outlineLevel="7" x14ac:dyDescent="0.25">
      <c r="A283" s="12" t="s">
        <v>409</v>
      </c>
      <c r="B283" s="13" t="s">
        <v>410</v>
      </c>
      <c r="C283" s="14">
        <v>60000</v>
      </c>
      <c r="D283" s="14">
        <v>60000</v>
      </c>
      <c r="E283" s="15">
        <f t="shared" si="14"/>
        <v>1</v>
      </c>
    </row>
    <row r="284" spans="1:5" ht="13.2" outlineLevel="1" x14ac:dyDescent="0.25">
      <c r="A284" s="8" t="s">
        <v>411</v>
      </c>
      <c r="B284" s="9" t="s">
        <v>412</v>
      </c>
      <c r="C284" s="10">
        <v>35000</v>
      </c>
      <c r="D284" s="10">
        <v>35000</v>
      </c>
      <c r="E284" s="11">
        <f t="shared" si="14"/>
        <v>1</v>
      </c>
    </row>
    <row r="285" spans="1:5" ht="13.2" outlineLevel="7" x14ac:dyDescent="0.25">
      <c r="A285" s="12" t="s">
        <v>413</v>
      </c>
      <c r="B285" s="13" t="s">
        <v>414</v>
      </c>
      <c r="C285" s="14">
        <v>35000</v>
      </c>
      <c r="D285" s="14">
        <v>35000</v>
      </c>
      <c r="E285" s="15">
        <f t="shared" si="14"/>
        <v>1</v>
      </c>
    </row>
    <row r="286" spans="1:5" ht="13.2" outlineLevel="1" x14ac:dyDescent="0.25">
      <c r="A286" s="8" t="s">
        <v>415</v>
      </c>
      <c r="B286" s="9" t="s">
        <v>416</v>
      </c>
      <c r="C286" s="10">
        <v>370000</v>
      </c>
      <c r="D286" s="10">
        <v>370000</v>
      </c>
      <c r="E286" s="11">
        <f t="shared" si="14"/>
        <v>1</v>
      </c>
    </row>
    <row r="287" spans="1:5" ht="13.2" outlineLevel="7" x14ac:dyDescent="0.25">
      <c r="A287" s="12" t="s">
        <v>417</v>
      </c>
      <c r="B287" s="13" t="s">
        <v>418</v>
      </c>
      <c r="C287" s="14">
        <v>370000</v>
      </c>
      <c r="D287" s="14">
        <v>370000</v>
      </c>
      <c r="E287" s="15">
        <f t="shared" si="14"/>
        <v>1</v>
      </c>
    </row>
    <row r="288" spans="1:5" ht="13.2" outlineLevel="1" x14ac:dyDescent="0.25">
      <c r="A288" s="8" t="s">
        <v>419</v>
      </c>
      <c r="B288" s="9" t="s">
        <v>420</v>
      </c>
      <c r="C288" s="10">
        <v>200000</v>
      </c>
      <c r="D288" s="10">
        <v>200000</v>
      </c>
      <c r="E288" s="11">
        <f t="shared" si="14"/>
        <v>1</v>
      </c>
    </row>
    <row r="289" spans="1:5" ht="13.2" outlineLevel="7" x14ac:dyDescent="0.25">
      <c r="A289" s="12" t="s">
        <v>421</v>
      </c>
      <c r="B289" s="13" t="s">
        <v>420</v>
      </c>
      <c r="C289" s="14">
        <v>200000</v>
      </c>
      <c r="D289" s="14">
        <v>200000</v>
      </c>
      <c r="E289" s="15">
        <f t="shared" si="14"/>
        <v>1</v>
      </c>
    </row>
    <row r="290" spans="1:5" ht="20.399999999999999" x14ac:dyDescent="0.25">
      <c r="A290" s="31" t="s">
        <v>422</v>
      </c>
      <c r="B290" s="32" t="s">
        <v>423</v>
      </c>
      <c r="C290" s="33">
        <v>2445065</v>
      </c>
      <c r="D290" s="33">
        <v>2445065</v>
      </c>
      <c r="E290" s="34">
        <f t="shared" si="14"/>
        <v>1</v>
      </c>
    </row>
    <row r="291" spans="1:5" ht="13.2" x14ac:dyDescent="0.25">
      <c r="A291" s="18"/>
      <c r="B291" s="19" t="s">
        <v>625</v>
      </c>
      <c r="C291" s="20"/>
      <c r="D291" s="20"/>
      <c r="E291" s="22"/>
    </row>
    <row r="292" spans="1:5" ht="13.2" x14ac:dyDescent="0.25">
      <c r="A292" s="23"/>
      <c r="B292" s="24" t="s">
        <v>626</v>
      </c>
      <c r="C292" s="25"/>
      <c r="D292" s="25"/>
      <c r="E292" s="27"/>
    </row>
    <row r="293" spans="1:5" ht="13.2" x14ac:dyDescent="0.25">
      <c r="A293" s="23"/>
      <c r="B293" s="24" t="s">
        <v>627</v>
      </c>
      <c r="C293" s="25">
        <v>980195.6</v>
      </c>
      <c r="D293" s="25">
        <f>C293</f>
        <v>980195.6</v>
      </c>
      <c r="E293" s="27">
        <f>D293/C293</f>
        <v>1</v>
      </c>
    </row>
    <row r="294" spans="1:5" ht="13.2" x14ac:dyDescent="0.25">
      <c r="A294" s="18"/>
      <c r="B294" s="19" t="s">
        <v>628</v>
      </c>
      <c r="C294" s="20">
        <f>C290-C292-C293</f>
        <v>1464869.4</v>
      </c>
      <c r="D294" s="20">
        <f>D290-D292-D293</f>
        <v>1464869.4</v>
      </c>
      <c r="E294" s="28">
        <f>D294/C294</f>
        <v>1</v>
      </c>
    </row>
    <row r="295" spans="1:5" ht="20.399999999999999" outlineLevel="1" x14ac:dyDescent="0.25">
      <c r="A295" s="8" t="s">
        <v>424</v>
      </c>
      <c r="B295" s="9" t="s">
        <v>425</v>
      </c>
      <c r="C295" s="10">
        <v>798000</v>
      </c>
      <c r="D295" s="10">
        <v>798000</v>
      </c>
      <c r="E295" s="11">
        <f t="shared" si="14"/>
        <v>1</v>
      </c>
    </row>
    <row r="296" spans="1:5" ht="40.799999999999997" outlineLevel="7" x14ac:dyDescent="0.25">
      <c r="A296" s="12" t="s">
        <v>426</v>
      </c>
      <c r="B296" s="16" t="s">
        <v>427</v>
      </c>
      <c r="C296" s="14">
        <v>798000</v>
      </c>
      <c r="D296" s="14">
        <v>798000</v>
      </c>
      <c r="E296" s="15">
        <f t="shared" ref="E296:E371" si="19">D296/C296</f>
        <v>1</v>
      </c>
    </row>
    <row r="297" spans="1:5" ht="30.6" outlineLevel="1" x14ac:dyDescent="0.25">
      <c r="A297" s="8" t="s">
        <v>428</v>
      </c>
      <c r="B297" s="9" t="s">
        <v>429</v>
      </c>
      <c r="C297" s="10">
        <v>1487065</v>
      </c>
      <c r="D297" s="10">
        <v>1487065</v>
      </c>
      <c r="E297" s="11">
        <f t="shared" si="14"/>
        <v>1</v>
      </c>
    </row>
    <row r="298" spans="1:5" ht="13.2" outlineLevel="7" x14ac:dyDescent="0.25">
      <c r="A298" s="12" t="s">
        <v>430</v>
      </c>
      <c r="B298" s="13" t="s">
        <v>431</v>
      </c>
      <c r="C298" s="14">
        <v>630000</v>
      </c>
      <c r="D298" s="14">
        <v>630000</v>
      </c>
      <c r="E298" s="15">
        <f t="shared" si="19"/>
        <v>1</v>
      </c>
    </row>
    <row r="299" spans="1:5" ht="30.6" outlineLevel="7" x14ac:dyDescent="0.25">
      <c r="A299" s="12" t="s">
        <v>432</v>
      </c>
      <c r="B299" s="16" t="s">
        <v>433</v>
      </c>
      <c r="C299" s="14">
        <v>94000</v>
      </c>
      <c r="D299" s="14">
        <v>94000</v>
      </c>
      <c r="E299" s="15">
        <f t="shared" si="19"/>
        <v>1</v>
      </c>
    </row>
    <row r="300" spans="1:5" ht="20.399999999999999" outlineLevel="7" x14ac:dyDescent="0.25">
      <c r="A300" s="12" t="s">
        <v>434</v>
      </c>
      <c r="B300" s="13" t="s">
        <v>435</v>
      </c>
      <c r="C300" s="14">
        <v>165000</v>
      </c>
      <c r="D300" s="14">
        <v>165000</v>
      </c>
      <c r="E300" s="15">
        <f t="shared" si="19"/>
        <v>1</v>
      </c>
    </row>
    <row r="301" spans="1:5" ht="20.399999999999999" outlineLevel="7" x14ac:dyDescent="0.25">
      <c r="A301" s="12" t="s">
        <v>436</v>
      </c>
      <c r="B301" s="13" t="s">
        <v>437</v>
      </c>
      <c r="C301" s="14">
        <v>66000</v>
      </c>
      <c r="D301" s="14">
        <v>66000</v>
      </c>
      <c r="E301" s="15">
        <f t="shared" si="19"/>
        <v>1</v>
      </c>
    </row>
    <row r="302" spans="1:5" ht="30.6" outlineLevel="7" x14ac:dyDescent="0.25">
      <c r="A302" s="12" t="s">
        <v>438</v>
      </c>
      <c r="B302" s="13" t="s">
        <v>439</v>
      </c>
      <c r="C302" s="14">
        <v>130000</v>
      </c>
      <c r="D302" s="14">
        <v>130000</v>
      </c>
      <c r="E302" s="15">
        <f t="shared" si="19"/>
        <v>1</v>
      </c>
    </row>
    <row r="303" spans="1:5" ht="20.399999999999999" outlineLevel="7" x14ac:dyDescent="0.25">
      <c r="A303" s="12" t="s">
        <v>440</v>
      </c>
      <c r="B303" s="13" t="s">
        <v>441</v>
      </c>
      <c r="C303" s="14">
        <v>60000</v>
      </c>
      <c r="D303" s="14">
        <v>60000</v>
      </c>
      <c r="E303" s="15">
        <f t="shared" si="19"/>
        <v>1</v>
      </c>
    </row>
    <row r="304" spans="1:5" ht="13.2" outlineLevel="7" x14ac:dyDescent="0.25">
      <c r="A304" s="12" t="s">
        <v>442</v>
      </c>
      <c r="B304" s="13" t="s">
        <v>443</v>
      </c>
      <c r="C304" s="14">
        <v>65000</v>
      </c>
      <c r="D304" s="14">
        <v>65000</v>
      </c>
      <c r="E304" s="15">
        <f t="shared" si="19"/>
        <v>1</v>
      </c>
    </row>
    <row r="305" spans="1:5" ht="30.6" outlineLevel="7" x14ac:dyDescent="0.25">
      <c r="A305" s="12" t="s">
        <v>444</v>
      </c>
      <c r="B305" s="13" t="s">
        <v>445</v>
      </c>
      <c r="C305" s="14">
        <v>80000</v>
      </c>
      <c r="D305" s="14">
        <v>80000</v>
      </c>
      <c r="E305" s="15">
        <f t="shared" si="19"/>
        <v>1</v>
      </c>
    </row>
    <row r="306" spans="1:5" ht="20.399999999999999" outlineLevel="7" x14ac:dyDescent="0.25">
      <c r="A306" s="12" t="s">
        <v>446</v>
      </c>
      <c r="B306" s="13" t="s">
        <v>447</v>
      </c>
      <c r="C306" s="14">
        <v>197065</v>
      </c>
      <c r="D306" s="14">
        <v>197065</v>
      </c>
      <c r="E306" s="15">
        <f t="shared" si="19"/>
        <v>1</v>
      </c>
    </row>
    <row r="307" spans="1:5" ht="20.399999999999999" outlineLevel="1" x14ac:dyDescent="0.25">
      <c r="A307" s="8" t="s">
        <v>448</v>
      </c>
      <c r="B307" s="9" t="s">
        <v>449</v>
      </c>
      <c r="C307" s="10">
        <v>160000</v>
      </c>
      <c r="D307" s="10">
        <v>160000</v>
      </c>
      <c r="E307" s="11">
        <f t="shared" si="19"/>
        <v>1</v>
      </c>
    </row>
    <row r="308" spans="1:5" ht="13.2" outlineLevel="7" x14ac:dyDescent="0.25">
      <c r="A308" s="12" t="s">
        <v>450</v>
      </c>
      <c r="B308" s="13" t="s">
        <v>451</v>
      </c>
      <c r="C308" s="14">
        <v>160000</v>
      </c>
      <c r="D308" s="14">
        <v>160000</v>
      </c>
      <c r="E308" s="15">
        <f t="shared" si="19"/>
        <v>1</v>
      </c>
    </row>
    <row r="309" spans="1:5" ht="20.399999999999999" x14ac:dyDescent="0.25">
      <c r="A309" s="31" t="s">
        <v>452</v>
      </c>
      <c r="B309" s="32" t="s">
        <v>453</v>
      </c>
      <c r="C309" s="33">
        <v>1730894.25</v>
      </c>
      <c r="D309" s="33">
        <v>1517231.01</v>
      </c>
      <c r="E309" s="34">
        <f t="shared" si="19"/>
        <v>0.87655904455168188</v>
      </c>
    </row>
    <row r="310" spans="1:5" ht="13.2" x14ac:dyDescent="0.25">
      <c r="A310" s="18"/>
      <c r="B310" s="19" t="s">
        <v>625</v>
      </c>
      <c r="C310" s="20"/>
      <c r="D310" s="20"/>
      <c r="E310" s="22"/>
    </row>
    <row r="311" spans="1:5" ht="13.2" x14ac:dyDescent="0.25">
      <c r="A311" s="23"/>
      <c r="B311" s="24" t="s">
        <v>626</v>
      </c>
      <c r="C311" s="25"/>
      <c r="D311" s="25"/>
      <c r="E311" s="27"/>
    </row>
    <row r="312" spans="1:5" ht="13.2" x14ac:dyDescent="0.25">
      <c r="A312" s="23"/>
      <c r="B312" s="24" t="s">
        <v>627</v>
      </c>
      <c r="C312" s="25">
        <v>0</v>
      </c>
      <c r="D312" s="25">
        <v>0</v>
      </c>
      <c r="E312" s="27">
        <v>0</v>
      </c>
    </row>
    <row r="313" spans="1:5" ht="13.2" x14ac:dyDescent="0.25">
      <c r="A313" s="18"/>
      <c r="B313" s="19" t="s">
        <v>628</v>
      </c>
      <c r="C313" s="20">
        <f>C309-C311-C312</f>
        <v>1730894.25</v>
      </c>
      <c r="D313" s="20">
        <f>D309-D311-D312</f>
        <v>1517231.01</v>
      </c>
      <c r="E313" s="29">
        <f>D313/C313</f>
        <v>0.87655904455168188</v>
      </c>
    </row>
    <row r="314" spans="1:5" ht="20.399999999999999" outlineLevel="1" x14ac:dyDescent="0.25">
      <c r="A314" s="8" t="s">
        <v>454</v>
      </c>
      <c r="B314" s="9" t="s">
        <v>455</v>
      </c>
      <c r="C314" s="10">
        <v>1730894.25</v>
      </c>
      <c r="D314" s="10">
        <v>1517231.01</v>
      </c>
      <c r="E314" s="11">
        <f t="shared" si="19"/>
        <v>0.87655904455168188</v>
      </c>
    </row>
    <row r="315" spans="1:5" ht="13.2" outlineLevel="7" x14ac:dyDescent="0.25">
      <c r="A315" s="12" t="s">
        <v>456</v>
      </c>
      <c r="B315" s="13" t="s">
        <v>11</v>
      </c>
      <c r="C315" s="14">
        <v>1730894.25</v>
      </c>
      <c r="D315" s="14">
        <v>1517231.01</v>
      </c>
      <c r="E315" s="15">
        <f t="shared" si="19"/>
        <v>0.87655904455168188</v>
      </c>
    </row>
    <row r="316" spans="1:5" ht="20.399999999999999" x14ac:dyDescent="0.25">
      <c r="A316" s="31" t="s">
        <v>457</v>
      </c>
      <c r="B316" s="32" t="s">
        <v>458</v>
      </c>
      <c r="C316" s="33">
        <v>228246985.22</v>
      </c>
      <c r="D316" s="33">
        <v>145181578.97</v>
      </c>
      <c r="E316" s="34">
        <f t="shared" si="19"/>
        <v>0.63607227420797741</v>
      </c>
    </row>
    <row r="317" spans="1:5" ht="13.2" x14ac:dyDescent="0.25">
      <c r="A317" s="18"/>
      <c r="B317" s="19" t="s">
        <v>625</v>
      </c>
      <c r="C317" s="20"/>
      <c r="D317" s="20"/>
      <c r="E317" s="22"/>
    </row>
    <row r="318" spans="1:5" ht="13.2" x14ac:dyDescent="0.25">
      <c r="A318" s="23"/>
      <c r="B318" s="24" t="s">
        <v>626</v>
      </c>
      <c r="C318" s="25"/>
      <c r="D318" s="25"/>
      <c r="E318" s="27"/>
    </row>
    <row r="319" spans="1:5" ht="13.2" x14ac:dyDescent="0.25">
      <c r="A319" s="23"/>
      <c r="B319" s="24" t="s">
        <v>627</v>
      </c>
      <c r="C319" s="25">
        <f>C322+124900460</f>
        <v>127996755.09999999</v>
      </c>
      <c r="D319" s="25">
        <f>D322+96954829.83</f>
        <v>100051124.92999999</v>
      </c>
      <c r="E319" s="27">
        <f>D319/C319</f>
        <v>0.78166922944127037</v>
      </c>
    </row>
    <row r="320" spans="1:5" ht="13.2" x14ac:dyDescent="0.25">
      <c r="A320" s="18"/>
      <c r="B320" s="19" t="s">
        <v>628</v>
      </c>
      <c r="C320" s="20">
        <f>C316-C318-C319</f>
        <v>100250230.12</v>
      </c>
      <c r="D320" s="20">
        <f>D316-D318-D319</f>
        <v>45130454.040000007</v>
      </c>
      <c r="E320" s="28">
        <f>D320/C320</f>
        <v>0.450178059301995</v>
      </c>
    </row>
    <row r="321" spans="1:5" ht="13.2" outlineLevel="1" x14ac:dyDescent="0.25">
      <c r="A321" s="8" t="s">
        <v>459</v>
      </c>
      <c r="B321" s="9" t="s">
        <v>460</v>
      </c>
      <c r="C321" s="10">
        <v>196321947.06999999</v>
      </c>
      <c r="D321" s="10">
        <v>118056209.16</v>
      </c>
      <c r="E321" s="11">
        <f t="shared" si="19"/>
        <v>0.60133984468840973</v>
      </c>
    </row>
    <row r="322" spans="1:5" ht="20.399999999999999" outlineLevel="7" x14ac:dyDescent="0.25">
      <c r="A322" s="12" t="s">
        <v>461</v>
      </c>
      <c r="B322" s="13" t="s">
        <v>462</v>
      </c>
      <c r="C322" s="14">
        <v>3096295.1</v>
      </c>
      <c r="D322" s="14">
        <v>3096295.1</v>
      </c>
      <c r="E322" s="15">
        <f t="shared" si="19"/>
        <v>1</v>
      </c>
    </row>
    <row r="323" spans="1:5" ht="20.399999999999999" outlineLevel="7" x14ac:dyDescent="0.25">
      <c r="A323" s="12" t="s">
        <v>463</v>
      </c>
      <c r="B323" s="13" t="s">
        <v>464</v>
      </c>
      <c r="C323" s="14">
        <v>132937.20000000001</v>
      </c>
      <c r="D323" s="14">
        <v>0</v>
      </c>
      <c r="E323" s="15">
        <f t="shared" si="19"/>
        <v>0</v>
      </c>
    </row>
    <row r="324" spans="1:5" ht="20.399999999999999" outlineLevel="7" x14ac:dyDescent="0.25">
      <c r="A324" s="12" t="s">
        <v>465</v>
      </c>
      <c r="B324" s="13" t="s">
        <v>466</v>
      </c>
      <c r="C324" s="14">
        <v>8309177.4299999997</v>
      </c>
      <c r="D324" s="14">
        <v>38954.080000000002</v>
      </c>
      <c r="E324" s="15">
        <f t="shared" si="19"/>
        <v>4.6880789739015124E-3</v>
      </c>
    </row>
    <row r="325" spans="1:5" ht="20.399999999999999" outlineLevel="7" x14ac:dyDescent="0.25">
      <c r="A325" s="12" t="s">
        <v>467</v>
      </c>
      <c r="B325" s="13" t="s">
        <v>468</v>
      </c>
      <c r="C325" s="14">
        <v>48090</v>
      </c>
      <c r="D325" s="14">
        <v>0</v>
      </c>
      <c r="E325" s="15">
        <f t="shared" si="19"/>
        <v>0</v>
      </c>
    </row>
    <row r="326" spans="1:5" ht="20.399999999999999" outlineLevel="7" x14ac:dyDescent="0.25">
      <c r="A326" s="12" t="s">
        <v>469</v>
      </c>
      <c r="B326" s="13" t="s">
        <v>470</v>
      </c>
      <c r="C326" s="14">
        <v>32916189.579999998</v>
      </c>
      <c r="D326" s="14">
        <v>548342.02</v>
      </c>
      <c r="E326" s="15">
        <f t="shared" si="19"/>
        <v>1.6658733194718708E-2</v>
      </c>
    </row>
    <row r="327" spans="1:5" ht="13.2" outlineLevel="7" x14ac:dyDescent="0.25">
      <c r="A327" s="12" t="s">
        <v>471</v>
      </c>
      <c r="B327" s="13" t="s">
        <v>472</v>
      </c>
      <c r="C327" s="14">
        <v>290000</v>
      </c>
      <c r="D327" s="14">
        <v>0</v>
      </c>
      <c r="E327" s="15">
        <f t="shared" si="19"/>
        <v>0</v>
      </c>
    </row>
    <row r="328" spans="1:5" ht="20.399999999999999" outlineLevel="7" x14ac:dyDescent="0.25">
      <c r="A328" s="12" t="s">
        <v>473</v>
      </c>
      <c r="B328" s="13" t="s">
        <v>474</v>
      </c>
      <c r="C328" s="14">
        <v>4825271.12</v>
      </c>
      <c r="D328" s="14">
        <v>0</v>
      </c>
      <c r="E328" s="15">
        <f t="shared" si="19"/>
        <v>0</v>
      </c>
    </row>
    <row r="329" spans="1:5" ht="30.6" outlineLevel="7" x14ac:dyDescent="0.25">
      <c r="A329" s="12" t="s">
        <v>475</v>
      </c>
      <c r="B329" s="13" t="s">
        <v>476</v>
      </c>
      <c r="C329" s="14">
        <v>2500000</v>
      </c>
      <c r="D329" s="14">
        <v>2500000</v>
      </c>
      <c r="E329" s="15">
        <f t="shared" si="19"/>
        <v>1</v>
      </c>
    </row>
    <row r="330" spans="1:5" ht="30.6" outlineLevel="7" x14ac:dyDescent="0.25">
      <c r="A330" s="12" t="s">
        <v>477</v>
      </c>
      <c r="B330" s="13" t="s">
        <v>478</v>
      </c>
      <c r="C330" s="14">
        <v>127257566.64</v>
      </c>
      <c r="D330" s="14">
        <v>111872617.95999999</v>
      </c>
      <c r="E330" s="15">
        <f t="shared" si="19"/>
        <v>0.87910385931295842</v>
      </c>
    </row>
    <row r="331" spans="1:5" ht="30.6" outlineLevel="7" x14ac:dyDescent="0.25">
      <c r="A331" s="12" t="s">
        <v>479</v>
      </c>
      <c r="B331" s="13" t="s">
        <v>480</v>
      </c>
      <c r="C331" s="14">
        <v>16946420</v>
      </c>
      <c r="D331" s="14">
        <v>0</v>
      </c>
      <c r="E331" s="15">
        <f t="shared" si="19"/>
        <v>0</v>
      </c>
    </row>
    <row r="332" spans="1:5" ht="13.2" outlineLevel="1" x14ac:dyDescent="0.25">
      <c r="A332" s="8" t="s">
        <v>481</v>
      </c>
      <c r="B332" s="9" t="s">
        <v>482</v>
      </c>
      <c r="C332" s="10">
        <v>31925038.149999999</v>
      </c>
      <c r="D332" s="10">
        <v>27125369.809999999</v>
      </c>
      <c r="E332" s="11">
        <f t="shared" si="19"/>
        <v>0.84965817996994308</v>
      </c>
    </row>
    <row r="333" spans="1:5" ht="13.2" outlineLevel="7" x14ac:dyDescent="0.25">
      <c r="A333" s="12" t="s">
        <v>483</v>
      </c>
      <c r="B333" s="13" t="s">
        <v>484</v>
      </c>
      <c r="C333" s="14">
        <v>700000</v>
      </c>
      <c r="D333" s="14">
        <v>699920.94</v>
      </c>
      <c r="E333" s="15">
        <f t="shared" si="19"/>
        <v>0.99988705714285708</v>
      </c>
    </row>
    <row r="334" spans="1:5" ht="20.399999999999999" outlineLevel="7" x14ac:dyDescent="0.25">
      <c r="A334" s="12" t="s">
        <v>485</v>
      </c>
      <c r="B334" s="13" t="s">
        <v>486</v>
      </c>
      <c r="C334" s="14">
        <v>3959722.9</v>
      </c>
      <c r="D334" s="14">
        <v>3959598.09</v>
      </c>
      <c r="E334" s="15">
        <f t="shared" si="19"/>
        <v>0.9999684801176365</v>
      </c>
    </row>
    <row r="335" spans="1:5" ht="13.2" outlineLevel="7" x14ac:dyDescent="0.25">
      <c r="A335" s="12" t="s">
        <v>487</v>
      </c>
      <c r="B335" s="13" t="s">
        <v>488</v>
      </c>
      <c r="C335" s="14">
        <v>400000</v>
      </c>
      <c r="D335" s="14">
        <v>399384.68</v>
      </c>
      <c r="E335" s="15">
        <f t="shared" si="19"/>
        <v>0.99846170000000001</v>
      </c>
    </row>
    <row r="336" spans="1:5" ht="13.2" outlineLevel="7" x14ac:dyDescent="0.25">
      <c r="A336" s="12" t="s">
        <v>489</v>
      </c>
      <c r="B336" s="13" t="s">
        <v>490</v>
      </c>
      <c r="C336" s="14">
        <v>425000</v>
      </c>
      <c r="D336" s="14">
        <v>425000</v>
      </c>
      <c r="E336" s="15">
        <f t="shared" si="19"/>
        <v>1</v>
      </c>
    </row>
    <row r="337" spans="1:5" ht="13.2" outlineLevel="7" x14ac:dyDescent="0.25">
      <c r="A337" s="12" t="s">
        <v>491</v>
      </c>
      <c r="B337" s="13" t="s">
        <v>492</v>
      </c>
      <c r="C337" s="14">
        <v>11559340.42</v>
      </c>
      <c r="D337" s="14">
        <v>7234362.1699999999</v>
      </c>
      <c r="E337" s="15">
        <f t="shared" si="19"/>
        <v>0.62584558522760414</v>
      </c>
    </row>
    <row r="338" spans="1:5" ht="20.399999999999999" outlineLevel="7" x14ac:dyDescent="0.25">
      <c r="A338" s="12" t="s">
        <v>493</v>
      </c>
      <c r="B338" s="13" t="s">
        <v>494</v>
      </c>
      <c r="C338" s="14">
        <v>99500</v>
      </c>
      <c r="D338" s="14">
        <v>99500</v>
      </c>
      <c r="E338" s="15">
        <f t="shared" si="19"/>
        <v>1</v>
      </c>
    </row>
    <row r="339" spans="1:5" ht="20.399999999999999" outlineLevel="7" x14ac:dyDescent="0.25">
      <c r="A339" s="12" t="s">
        <v>495</v>
      </c>
      <c r="B339" s="13" t="s">
        <v>496</v>
      </c>
      <c r="C339" s="14">
        <v>1500000</v>
      </c>
      <c r="D339" s="14">
        <v>1499832.86</v>
      </c>
      <c r="E339" s="15">
        <f t="shared" si="19"/>
        <v>0.99988857333333336</v>
      </c>
    </row>
    <row r="340" spans="1:5" ht="30.6" outlineLevel="7" x14ac:dyDescent="0.25">
      <c r="A340" s="12" t="s">
        <v>497</v>
      </c>
      <c r="B340" s="13" t="s">
        <v>498</v>
      </c>
      <c r="C340" s="14">
        <v>180000</v>
      </c>
      <c r="D340" s="14">
        <v>180000</v>
      </c>
      <c r="E340" s="15">
        <f t="shared" si="19"/>
        <v>1</v>
      </c>
    </row>
    <row r="341" spans="1:5" ht="13.2" outlineLevel="7" x14ac:dyDescent="0.25">
      <c r="A341" s="12" t="s">
        <v>499</v>
      </c>
      <c r="B341" s="13" t="s">
        <v>500</v>
      </c>
      <c r="C341" s="14">
        <v>2000311.96</v>
      </c>
      <c r="D341" s="14">
        <v>2000311.96</v>
      </c>
      <c r="E341" s="15">
        <f t="shared" si="19"/>
        <v>1</v>
      </c>
    </row>
    <row r="342" spans="1:5" ht="13.2" outlineLevel="7" x14ac:dyDescent="0.25">
      <c r="A342" s="12" t="s">
        <v>501</v>
      </c>
      <c r="B342" s="13" t="s">
        <v>502</v>
      </c>
      <c r="C342" s="14">
        <v>96000</v>
      </c>
      <c r="D342" s="14">
        <v>96000</v>
      </c>
      <c r="E342" s="15">
        <f t="shared" si="19"/>
        <v>1</v>
      </c>
    </row>
    <row r="343" spans="1:5" ht="13.2" outlineLevel="7" x14ac:dyDescent="0.25">
      <c r="A343" s="12" t="s">
        <v>503</v>
      </c>
      <c r="B343" s="13" t="s">
        <v>504</v>
      </c>
      <c r="C343" s="14">
        <v>2200000</v>
      </c>
      <c r="D343" s="14">
        <v>2200000</v>
      </c>
      <c r="E343" s="15">
        <f t="shared" si="19"/>
        <v>1</v>
      </c>
    </row>
    <row r="344" spans="1:5" ht="13.2" outlineLevel="7" x14ac:dyDescent="0.25">
      <c r="A344" s="12" t="s">
        <v>505</v>
      </c>
      <c r="B344" s="13" t="s">
        <v>506</v>
      </c>
      <c r="C344" s="14">
        <v>300000</v>
      </c>
      <c r="D344" s="14">
        <v>300000</v>
      </c>
      <c r="E344" s="15">
        <f t="shared" si="19"/>
        <v>1</v>
      </c>
    </row>
    <row r="345" spans="1:5" ht="20.399999999999999" outlineLevel="7" x14ac:dyDescent="0.25">
      <c r="A345" s="12" t="s">
        <v>507</v>
      </c>
      <c r="B345" s="13" t="s">
        <v>508</v>
      </c>
      <c r="C345" s="14">
        <v>97000</v>
      </c>
      <c r="D345" s="14">
        <v>97000</v>
      </c>
      <c r="E345" s="15">
        <f t="shared" si="19"/>
        <v>1</v>
      </c>
    </row>
    <row r="346" spans="1:5" ht="20.399999999999999" outlineLevel="7" x14ac:dyDescent="0.25">
      <c r="A346" s="12" t="s">
        <v>509</v>
      </c>
      <c r="B346" s="13" t="s">
        <v>510</v>
      </c>
      <c r="C346" s="14">
        <v>90000</v>
      </c>
      <c r="D346" s="14">
        <v>89994.01</v>
      </c>
      <c r="E346" s="15">
        <f t="shared" si="19"/>
        <v>0.99993344444444443</v>
      </c>
    </row>
    <row r="347" spans="1:5" ht="20.399999999999999" outlineLevel="7" x14ac:dyDescent="0.25">
      <c r="A347" s="12" t="s">
        <v>511</v>
      </c>
      <c r="B347" s="13" t="s">
        <v>512</v>
      </c>
      <c r="C347" s="14">
        <v>4276679.7699999996</v>
      </c>
      <c r="D347" s="14">
        <v>4276679.7699999996</v>
      </c>
      <c r="E347" s="15">
        <f t="shared" si="19"/>
        <v>1</v>
      </c>
    </row>
    <row r="348" spans="1:5" ht="20.399999999999999" outlineLevel="7" x14ac:dyDescent="0.25">
      <c r="A348" s="12" t="s">
        <v>513</v>
      </c>
      <c r="B348" s="13" t="s">
        <v>514</v>
      </c>
      <c r="C348" s="14">
        <v>117225.11</v>
      </c>
      <c r="D348" s="14">
        <v>117225.11</v>
      </c>
      <c r="E348" s="15">
        <f t="shared" si="19"/>
        <v>1</v>
      </c>
    </row>
    <row r="349" spans="1:5" ht="13.2" outlineLevel="7" x14ac:dyDescent="0.25">
      <c r="A349" s="12" t="s">
        <v>515</v>
      </c>
      <c r="B349" s="13" t="s">
        <v>516</v>
      </c>
      <c r="C349" s="14">
        <v>619115.48</v>
      </c>
      <c r="D349" s="14">
        <v>619081.42000000004</v>
      </c>
      <c r="E349" s="15">
        <f t="shared" si="19"/>
        <v>0.99994498603071602</v>
      </c>
    </row>
    <row r="350" spans="1:5" ht="20.399999999999999" outlineLevel="7" x14ac:dyDescent="0.25">
      <c r="A350" s="12" t="s">
        <v>517</v>
      </c>
      <c r="B350" s="13" t="s">
        <v>518</v>
      </c>
      <c r="C350" s="14">
        <v>547150.71</v>
      </c>
      <c r="D350" s="14">
        <v>547150.71</v>
      </c>
      <c r="E350" s="15">
        <f t="shared" si="19"/>
        <v>1</v>
      </c>
    </row>
    <row r="351" spans="1:5" ht="13.2" outlineLevel="7" x14ac:dyDescent="0.25">
      <c r="A351" s="12" t="s">
        <v>519</v>
      </c>
      <c r="B351" s="13" t="s">
        <v>520</v>
      </c>
      <c r="C351" s="14">
        <v>32000</v>
      </c>
      <c r="D351" s="14">
        <v>31783.68</v>
      </c>
      <c r="E351" s="15">
        <f t="shared" si="19"/>
        <v>0.99324000000000001</v>
      </c>
    </row>
    <row r="352" spans="1:5" ht="20.399999999999999" outlineLevel="7" x14ac:dyDescent="0.25">
      <c r="A352" s="12" t="s">
        <v>521</v>
      </c>
      <c r="B352" s="13" t="s">
        <v>522</v>
      </c>
      <c r="C352" s="14">
        <v>99946.08</v>
      </c>
      <c r="D352" s="14">
        <v>99900</v>
      </c>
      <c r="E352" s="15">
        <f t="shared" si="19"/>
        <v>0.9995389514025963</v>
      </c>
    </row>
    <row r="353" spans="1:5" ht="20.399999999999999" outlineLevel="7" x14ac:dyDescent="0.25">
      <c r="A353" s="12" t="s">
        <v>523</v>
      </c>
      <c r="B353" s="13" t="s">
        <v>524</v>
      </c>
      <c r="C353" s="14">
        <v>610000</v>
      </c>
      <c r="D353" s="14">
        <v>610000</v>
      </c>
      <c r="E353" s="15">
        <f t="shared" si="19"/>
        <v>1</v>
      </c>
    </row>
    <row r="354" spans="1:5" ht="20.399999999999999" outlineLevel="7" x14ac:dyDescent="0.25">
      <c r="A354" s="12" t="s">
        <v>525</v>
      </c>
      <c r="B354" s="13" t="s">
        <v>526</v>
      </c>
      <c r="C354" s="14">
        <v>185600</v>
      </c>
      <c r="D354" s="14">
        <v>55600</v>
      </c>
      <c r="E354" s="15">
        <f t="shared" si="19"/>
        <v>0.29956896551724138</v>
      </c>
    </row>
    <row r="355" spans="1:5" ht="13.2" outlineLevel="7" x14ac:dyDescent="0.25">
      <c r="A355" s="12" t="s">
        <v>527</v>
      </c>
      <c r="B355" s="13" t="s">
        <v>528</v>
      </c>
      <c r="C355" s="14">
        <v>1214688.04</v>
      </c>
      <c r="D355" s="14">
        <v>1214688.04</v>
      </c>
      <c r="E355" s="15">
        <f t="shared" si="19"/>
        <v>1</v>
      </c>
    </row>
    <row r="356" spans="1:5" ht="13.2" outlineLevel="7" x14ac:dyDescent="0.25">
      <c r="A356" s="12" t="s">
        <v>529</v>
      </c>
      <c r="B356" s="13" t="s">
        <v>530</v>
      </c>
      <c r="C356" s="14">
        <v>50000</v>
      </c>
      <c r="D356" s="14">
        <v>0</v>
      </c>
      <c r="E356" s="15">
        <f t="shared" si="19"/>
        <v>0</v>
      </c>
    </row>
    <row r="357" spans="1:5" ht="20.399999999999999" outlineLevel="7" x14ac:dyDescent="0.25">
      <c r="A357" s="12" t="s">
        <v>531</v>
      </c>
      <c r="B357" s="13" t="s">
        <v>532</v>
      </c>
      <c r="C357" s="14">
        <v>90000</v>
      </c>
      <c r="D357" s="14">
        <v>24000</v>
      </c>
      <c r="E357" s="15">
        <f t="shared" si="19"/>
        <v>0.26666666666666666</v>
      </c>
    </row>
    <row r="358" spans="1:5" ht="20.399999999999999" outlineLevel="7" x14ac:dyDescent="0.25">
      <c r="A358" s="12" t="s">
        <v>533</v>
      </c>
      <c r="B358" s="13" t="s">
        <v>534</v>
      </c>
      <c r="C358" s="14">
        <v>50000</v>
      </c>
      <c r="D358" s="14">
        <v>35000</v>
      </c>
      <c r="E358" s="15">
        <f t="shared" si="19"/>
        <v>0.7</v>
      </c>
    </row>
    <row r="359" spans="1:5" ht="20.399999999999999" outlineLevel="7" x14ac:dyDescent="0.25">
      <c r="A359" s="12" t="s">
        <v>535</v>
      </c>
      <c r="B359" s="13" t="s">
        <v>536</v>
      </c>
      <c r="C359" s="14">
        <v>86580.68</v>
      </c>
      <c r="D359" s="14">
        <v>36000</v>
      </c>
      <c r="E359" s="15">
        <f t="shared" si="19"/>
        <v>0.41579715012633306</v>
      </c>
    </row>
    <row r="360" spans="1:5" ht="13.2" outlineLevel="7" x14ac:dyDescent="0.25">
      <c r="A360" s="12" t="s">
        <v>537</v>
      </c>
      <c r="B360" s="13" t="s">
        <v>538</v>
      </c>
      <c r="C360" s="14">
        <v>60000</v>
      </c>
      <c r="D360" s="14">
        <v>0</v>
      </c>
      <c r="E360" s="15">
        <f t="shared" si="19"/>
        <v>0</v>
      </c>
    </row>
    <row r="361" spans="1:5" ht="13.2" outlineLevel="7" x14ac:dyDescent="0.25">
      <c r="A361" s="12" t="s">
        <v>539</v>
      </c>
      <c r="B361" s="13" t="s">
        <v>540</v>
      </c>
      <c r="C361" s="14">
        <v>30000</v>
      </c>
      <c r="D361" s="14">
        <v>30000</v>
      </c>
      <c r="E361" s="15">
        <f t="shared" si="19"/>
        <v>1</v>
      </c>
    </row>
    <row r="362" spans="1:5" ht="20.399999999999999" outlineLevel="7" x14ac:dyDescent="0.25">
      <c r="A362" s="12" t="s">
        <v>541</v>
      </c>
      <c r="B362" s="13" t="s">
        <v>542</v>
      </c>
      <c r="C362" s="14">
        <v>149177</v>
      </c>
      <c r="D362" s="14">
        <v>147356.37</v>
      </c>
      <c r="E362" s="15">
        <f t="shared" si="19"/>
        <v>0.98779550466895027</v>
      </c>
    </row>
    <row r="363" spans="1:5" ht="20.399999999999999" outlineLevel="7" x14ac:dyDescent="0.25">
      <c r="A363" s="12" t="s">
        <v>543</v>
      </c>
      <c r="B363" s="13" t="s">
        <v>544</v>
      </c>
      <c r="C363" s="14">
        <v>100000</v>
      </c>
      <c r="D363" s="14">
        <v>0</v>
      </c>
      <c r="E363" s="15">
        <f t="shared" si="19"/>
        <v>0</v>
      </c>
    </row>
    <row r="364" spans="1:5" ht="20.399999999999999" x14ac:dyDescent="0.25">
      <c r="A364" s="31" t="s">
        <v>545</v>
      </c>
      <c r="B364" s="32" t="s">
        <v>546</v>
      </c>
      <c r="C364" s="33">
        <v>9168726</v>
      </c>
      <c r="D364" s="33">
        <v>8615851</v>
      </c>
      <c r="E364" s="34">
        <f t="shared" si="19"/>
        <v>0.9396999103256003</v>
      </c>
    </row>
    <row r="365" spans="1:5" ht="13.2" x14ac:dyDescent="0.25">
      <c r="A365" s="18"/>
      <c r="B365" s="19" t="s">
        <v>625</v>
      </c>
      <c r="C365" s="20"/>
      <c r="D365" s="20"/>
      <c r="E365" s="22"/>
    </row>
    <row r="366" spans="1:5" ht="13.2" x14ac:dyDescent="0.25">
      <c r="A366" s="23"/>
      <c r="B366" s="24" t="s">
        <v>626</v>
      </c>
      <c r="C366" s="25"/>
      <c r="D366" s="25"/>
      <c r="E366" s="27"/>
    </row>
    <row r="367" spans="1:5" ht="13.2" x14ac:dyDescent="0.25">
      <c r="A367" s="23"/>
      <c r="B367" s="24" t="s">
        <v>627</v>
      </c>
      <c r="C367" s="25">
        <v>1277100</v>
      </c>
      <c r="D367" s="25">
        <f>C367</f>
        <v>1277100</v>
      </c>
      <c r="E367" s="27">
        <f>D367/C367</f>
        <v>1</v>
      </c>
    </row>
    <row r="368" spans="1:5" ht="13.2" x14ac:dyDescent="0.25">
      <c r="A368" s="18"/>
      <c r="B368" s="19" t="s">
        <v>628</v>
      </c>
      <c r="C368" s="20">
        <f>C364-C366-C367</f>
        <v>7891626</v>
      </c>
      <c r="D368" s="20">
        <f>D364-D366-D367</f>
        <v>7338751</v>
      </c>
      <c r="E368" s="29">
        <f>D368/C368</f>
        <v>0.9299415608392998</v>
      </c>
    </row>
    <row r="369" spans="1:5" ht="20.399999999999999" outlineLevel="1" x14ac:dyDescent="0.25">
      <c r="A369" s="8" t="s">
        <v>547</v>
      </c>
      <c r="B369" s="9" t="s">
        <v>548</v>
      </c>
      <c r="C369" s="10">
        <v>8413671</v>
      </c>
      <c r="D369" s="10">
        <v>7879726</v>
      </c>
      <c r="E369" s="11">
        <f t="shared" si="19"/>
        <v>0.93653840279706679</v>
      </c>
    </row>
    <row r="370" spans="1:5" ht="13.2" outlineLevel="7" x14ac:dyDescent="0.25">
      <c r="A370" s="12" t="s">
        <v>549</v>
      </c>
      <c r="B370" s="13" t="s">
        <v>550</v>
      </c>
      <c r="C370" s="14">
        <v>32000</v>
      </c>
      <c r="D370" s="14">
        <v>12000</v>
      </c>
      <c r="E370" s="15">
        <f t="shared" si="19"/>
        <v>0.375</v>
      </c>
    </row>
    <row r="371" spans="1:5" ht="13.2" outlineLevel="7" x14ac:dyDescent="0.25">
      <c r="A371" s="12" t="s">
        <v>551</v>
      </c>
      <c r="B371" s="13" t="s">
        <v>552</v>
      </c>
      <c r="C371" s="14">
        <v>513945</v>
      </c>
      <c r="D371" s="14">
        <v>0</v>
      </c>
      <c r="E371" s="15">
        <f t="shared" si="19"/>
        <v>0</v>
      </c>
    </row>
    <row r="372" spans="1:5" ht="13.2" outlineLevel="7" x14ac:dyDescent="0.25">
      <c r="A372" s="12" t="s">
        <v>553</v>
      </c>
      <c r="B372" s="13" t="s">
        <v>554</v>
      </c>
      <c r="C372" s="14">
        <v>5690626</v>
      </c>
      <c r="D372" s="14">
        <v>5690626</v>
      </c>
      <c r="E372" s="15">
        <f t="shared" ref="E372:E375" si="20">D372/C372</f>
        <v>1</v>
      </c>
    </row>
    <row r="373" spans="1:5" ht="13.2" outlineLevel="7" x14ac:dyDescent="0.25">
      <c r="A373" s="12" t="s">
        <v>555</v>
      </c>
      <c r="B373" s="13" t="s">
        <v>556</v>
      </c>
      <c r="C373" s="14">
        <v>2177100</v>
      </c>
      <c r="D373" s="14">
        <v>2177100</v>
      </c>
      <c r="E373" s="15">
        <f t="shared" si="20"/>
        <v>1</v>
      </c>
    </row>
    <row r="374" spans="1:5" ht="20.399999999999999" outlineLevel="1" x14ac:dyDescent="0.25">
      <c r="A374" s="8" t="s">
        <v>557</v>
      </c>
      <c r="B374" s="9" t="s">
        <v>558</v>
      </c>
      <c r="C374" s="10">
        <v>755055</v>
      </c>
      <c r="D374" s="10">
        <v>736125</v>
      </c>
      <c r="E374" s="11">
        <f t="shared" si="20"/>
        <v>0.97492897868367201</v>
      </c>
    </row>
    <row r="375" spans="1:5" ht="20.399999999999999" outlineLevel="7" x14ac:dyDescent="0.25">
      <c r="A375" s="12" t="s">
        <v>559</v>
      </c>
      <c r="B375" s="13" t="s">
        <v>560</v>
      </c>
      <c r="C375" s="14">
        <v>755055</v>
      </c>
      <c r="D375" s="14">
        <v>736125</v>
      </c>
      <c r="E375" s="15">
        <f t="shared" si="20"/>
        <v>0.97492897868367201</v>
      </c>
    </row>
    <row r="376" spans="1:5" ht="13.2" x14ac:dyDescent="0.25">
      <c r="A376" s="31" t="s">
        <v>561</v>
      </c>
      <c r="B376" s="32" t="s">
        <v>562</v>
      </c>
      <c r="C376" s="33">
        <v>3350000</v>
      </c>
      <c r="D376" s="33">
        <v>3317020</v>
      </c>
      <c r="E376" s="34">
        <f t="shared" ref="E376:E383" si="21">D376/C376</f>
        <v>0.99015522388059707</v>
      </c>
    </row>
    <row r="377" spans="1:5" ht="20.399999999999999" outlineLevel="1" x14ac:dyDescent="0.25">
      <c r="A377" s="31" t="s">
        <v>563</v>
      </c>
      <c r="B377" s="32" t="s">
        <v>564</v>
      </c>
      <c r="C377" s="33">
        <v>1372000</v>
      </c>
      <c r="D377" s="33">
        <v>1339020</v>
      </c>
      <c r="E377" s="34">
        <f t="shared" si="21"/>
        <v>0.97596209912536447</v>
      </c>
    </row>
    <row r="378" spans="1:5" ht="13.2" outlineLevel="1" x14ac:dyDescent="0.25">
      <c r="A378" s="18"/>
      <c r="B378" s="19" t="s">
        <v>625</v>
      </c>
      <c r="C378" s="20"/>
      <c r="D378" s="20"/>
      <c r="E378" s="22"/>
    </row>
    <row r="379" spans="1:5" ht="13.2" outlineLevel="1" x14ac:dyDescent="0.25">
      <c r="A379" s="23"/>
      <c r="B379" s="24" t="s">
        <v>626</v>
      </c>
      <c r="C379" s="25"/>
      <c r="D379" s="25"/>
      <c r="E379" s="27"/>
    </row>
    <row r="380" spans="1:5" ht="13.2" outlineLevel="1" x14ac:dyDescent="0.25">
      <c r="A380" s="23"/>
      <c r="B380" s="24" t="s">
        <v>627</v>
      </c>
      <c r="C380" s="25"/>
      <c r="D380" s="25"/>
      <c r="E380" s="27"/>
    </row>
    <row r="381" spans="1:5" ht="13.2" outlineLevel="1" x14ac:dyDescent="0.25">
      <c r="A381" s="18"/>
      <c r="B381" s="19" t="s">
        <v>628</v>
      </c>
      <c r="C381" s="20">
        <f>C377-C379-C380</f>
        <v>1372000</v>
      </c>
      <c r="D381" s="20">
        <f>D377-D379-D380</f>
        <v>1339020</v>
      </c>
      <c r="E381" s="29">
        <f>D381/C381</f>
        <v>0.97596209912536447</v>
      </c>
    </row>
    <row r="382" spans="1:5" ht="30.6" outlineLevel="2" x14ac:dyDescent="0.25">
      <c r="A382" s="8" t="s">
        <v>565</v>
      </c>
      <c r="B382" s="9" t="s">
        <v>566</v>
      </c>
      <c r="C382" s="10">
        <v>1372000</v>
      </c>
      <c r="D382" s="10">
        <v>1339020</v>
      </c>
      <c r="E382" s="11">
        <f t="shared" si="21"/>
        <v>0.97596209912536447</v>
      </c>
    </row>
    <row r="383" spans="1:5" ht="13.2" outlineLevel="7" x14ac:dyDescent="0.25">
      <c r="A383" s="12" t="s">
        <v>567</v>
      </c>
      <c r="B383" s="13" t="s">
        <v>568</v>
      </c>
      <c r="C383" s="14">
        <v>1372000</v>
      </c>
      <c r="D383" s="14">
        <v>1339020</v>
      </c>
      <c r="E383" s="15">
        <f t="shared" si="21"/>
        <v>0.97596209912536447</v>
      </c>
    </row>
    <row r="384" spans="1:5" ht="20.399999999999999" outlineLevel="1" x14ac:dyDescent="0.25">
      <c r="A384" s="31" t="s">
        <v>569</v>
      </c>
      <c r="B384" s="32" t="s">
        <v>570</v>
      </c>
      <c r="C384" s="33">
        <v>711000</v>
      </c>
      <c r="D384" s="33">
        <v>711000</v>
      </c>
      <c r="E384" s="34">
        <f t="shared" ref="E384:E420" si="22">D384/C384</f>
        <v>1</v>
      </c>
    </row>
    <row r="385" spans="1:5" ht="13.2" outlineLevel="1" x14ac:dyDescent="0.25">
      <c r="A385" s="18"/>
      <c r="B385" s="19" t="s">
        <v>625</v>
      </c>
      <c r="C385" s="20"/>
      <c r="D385" s="20"/>
      <c r="E385" s="22"/>
    </row>
    <row r="386" spans="1:5" ht="13.2" outlineLevel="1" x14ac:dyDescent="0.25">
      <c r="A386" s="23"/>
      <c r="B386" s="24" t="s">
        <v>626</v>
      </c>
      <c r="C386" s="25"/>
      <c r="D386" s="25"/>
      <c r="E386" s="27"/>
    </row>
    <row r="387" spans="1:5" ht="13.2" outlineLevel="1" x14ac:dyDescent="0.25">
      <c r="A387" s="23"/>
      <c r="B387" s="24" t="s">
        <v>627</v>
      </c>
      <c r="C387" s="25"/>
      <c r="D387" s="25"/>
      <c r="E387" s="27"/>
    </row>
    <row r="388" spans="1:5" ht="13.2" outlineLevel="1" x14ac:dyDescent="0.25">
      <c r="A388" s="18"/>
      <c r="B388" s="19" t="s">
        <v>628</v>
      </c>
      <c r="C388" s="20">
        <f>C384-C386-C387</f>
        <v>711000</v>
      </c>
      <c r="D388" s="20">
        <f>D384-D386-D387</f>
        <v>711000</v>
      </c>
      <c r="E388" s="29">
        <f>D388/C388</f>
        <v>1</v>
      </c>
    </row>
    <row r="389" spans="1:5" ht="30.6" outlineLevel="2" x14ac:dyDescent="0.25">
      <c r="A389" s="8" t="s">
        <v>571</v>
      </c>
      <c r="B389" s="9" t="s">
        <v>572</v>
      </c>
      <c r="C389" s="10">
        <v>711000</v>
      </c>
      <c r="D389" s="10">
        <v>711000</v>
      </c>
      <c r="E389" s="11">
        <f t="shared" si="22"/>
        <v>1</v>
      </c>
    </row>
    <row r="390" spans="1:5" ht="30.6" outlineLevel="7" x14ac:dyDescent="0.25">
      <c r="A390" s="12" t="s">
        <v>573</v>
      </c>
      <c r="B390" s="13" t="s">
        <v>574</v>
      </c>
      <c r="C390" s="14">
        <v>711000</v>
      </c>
      <c r="D390" s="14">
        <v>711000</v>
      </c>
      <c r="E390" s="15">
        <f t="shared" si="22"/>
        <v>1</v>
      </c>
    </row>
    <row r="391" spans="1:5" ht="13.2" outlineLevel="1" x14ac:dyDescent="0.25">
      <c r="A391" s="31" t="s">
        <v>575</v>
      </c>
      <c r="B391" s="32" t="s">
        <v>576</v>
      </c>
      <c r="C391" s="33">
        <v>1267000</v>
      </c>
      <c r="D391" s="33">
        <v>1267000</v>
      </c>
      <c r="E391" s="34">
        <f t="shared" si="22"/>
        <v>1</v>
      </c>
    </row>
    <row r="392" spans="1:5" ht="13.2" outlineLevel="1" x14ac:dyDescent="0.25">
      <c r="A392" s="18"/>
      <c r="B392" s="19" t="s">
        <v>625</v>
      </c>
      <c r="C392" s="20"/>
      <c r="D392" s="20"/>
      <c r="E392" s="22"/>
    </row>
    <row r="393" spans="1:5" ht="13.2" outlineLevel="1" x14ac:dyDescent="0.25">
      <c r="A393" s="23"/>
      <c r="B393" s="24" t="s">
        <v>626</v>
      </c>
      <c r="C393" s="25"/>
      <c r="D393" s="25"/>
      <c r="E393" s="27"/>
    </row>
    <row r="394" spans="1:5" ht="13.2" outlineLevel="1" x14ac:dyDescent="0.25">
      <c r="A394" s="23"/>
      <c r="B394" s="24" t="s">
        <v>627</v>
      </c>
      <c r="C394" s="25"/>
      <c r="D394" s="25"/>
      <c r="E394" s="27"/>
    </row>
    <row r="395" spans="1:5" ht="13.2" outlineLevel="1" x14ac:dyDescent="0.25">
      <c r="A395" s="18"/>
      <c r="B395" s="19" t="s">
        <v>628</v>
      </c>
      <c r="C395" s="20">
        <f>C391-C393-C394</f>
        <v>1267000</v>
      </c>
      <c r="D395" s="20">
        <f>D391-D393-D394</f>
        <v>1267000</v>
      </c>
      <c r="E395" s="28">
        <f>D395/C395</f>
        <v>1</v>
      </c>
    </row>
    <row r="396" spans="1:5" ht="20.399999999999999" outlineLevel="2" x14ac:dyDescent="0.25">
      <c r="A396" s="8" t="s">
        <v>577</v>
      </c>
      <c r="B396" s="9" t="s">
        <v>578</v>
      </c>
      <c r="C396" s="10">
        <v>1267000</v>
      </c>
      <c r="D396" s="10">
        <v>1267000</v>
      </c>
      <c r="E396" s="11">
        <f t="shared" si="22"/>
        <v>1</v>
      </c>
    </row>
    <row r="397" spans="1:5" ht="20.399999999999999" outlineLevel="7" x14ac:dyDescent="0.25">
      <c r="A397" s="12" t="s">
        <v>579</v>
      </c>
      <c r="B397" s="13" t="s">
        <v>580</v>
      </c>
      <c r="C397" s="14">
        <v>1267000</v>
      </c>
      <c r="D397" s="14">
        <v>1267000</v>
      </c>
      <c r="E397" s="15">
        <f t="shared" si="22"/>
        <v>1</v>
      </c>
    </row>
    <row r="398" spans="1:5" ht="20.399999999999999" x14ac:dyDescent="0.25">
      <c r="A398" s="31" t="s">
        <v>581</v>
      </c>
      <c r="B398" s="32" t="s">
        <v>582</v>
      </c>
      <c r="C398" s="33">
        <v>129281200</v>
      </c>
      <c r="D398" s="33">
        <v>128325842.87</v>
      </c>
      <c r="E398" s="34">
        <f t="shared" si="22"/>
        <v>0.99261023930780345</v>
      </c>
    </row>
    <row r="399" spans="1:5" ht="13.2" x14ac:dyDescent="0.25">
      <c r="A399" s="18"/>
      <c r="B399" s="19" t="s">
        <v>625</v>
      </c>
      <c r="C399" s="20"/>
      <c r="D399" s="20"/>
      <c r="E399" s="22"/>
    </row>
    <row r="400" spans="1:5" ht="13.2" x14ac:dyDescent="0.25">
      <c r="A400" s="23"/>
      <c r="B400" s="24" t="s">
        <v>626</v>
      </c>
      <c r="C400" s="25"/>
      <c r="D400" s="25"/>
      <c r="E400" s="27"/>
    </row>
    <row r="401" spans="1:5" ht="13.2" x14ac:dyDescent="0.25">
      <c r="A401" s="23"/>
      <c r="B401" s="24" t="s">
        <v>627</v>
      </c>
      <c r="C401" s="25">
        <f>C406</f>
        <v>98276700</v>
      </c>
      <c r="D401" s="25">
        <f>D406</f>
        <v>98276700</v>
      </c>
      <c r="E401" s="27">
        <f t="shared" ref="E401:E402" si="23">D401/C401</f>
        <v>1</v>
      </c>
    </row>
    <row r="402" spans="1:5" ht="13.2" x14ac:dyDescent="0.25">
      <c r="A402" s="18"/>
      <c r="B402" s="19" t="s">
        <v>628</v>
      </c>
      <c r="C402" s="20">
        <f>C398-C400-C401</f>
        <v>31004500</v>
      </c>
      <c r="D402" s="20">
        <f>D398-D400-D401</f>
        <v>30049142.870000005</v>
      </c>
      <c r="E402" s="29">
        <f t="shared" si="23"/>
        <v>0.96918650099179171</v>
      </c>
    </row>
    <row r="403" spans="1:5" ht="20.399999999999999" outlineLevel="1" x14ac:dyDescent="0.25">
      <c r="A403" s="8" t="s">
        <v>583</v>
      </c>
      <c r="B403" s="9" t="s">
        <v>584</v>
      </c>
      <c r="C403" s="10">
        <v>30004500</v>
      </c>
      <c r="D403" s="10">
        <v>30004500</v>
      </c>
      <c r="E403" s="11">
        <f t="shared" si="22"/>
        <v>1</v>
      </c>
    </row>
    <row r="404" spans="1:5" ht="13.2" outlineLevel="7" x14ac:dyDescent="0.25">
      <c r="A404" s="12" t="s">
        <v>585</v>
      </c>
      <c r="B404" s="13" t="s">
        <v>586</v>
      </c>
      <c r="C404" s="14">
        <v>30004500</v>
      </c>
      <c r="D404" s="14">
        <v>30004500</v>
      </c>
      <c r="E404" s="15">
        <f t="shared" si="22"/>
        <v>1</v>
      </c>
    </row>
    <row r="405" spans="1:5" ht="20.399999999999999" outlineLevel="1" x14ac:dyDescent="0.25">
      <c r="A405" s="8" t="s">
        <v>587</v>
      </c>
      <c r="B405" s="9" t="s">
        <v>588</v>
      </c>
      <c r="C405" s="10">
        <v>98276700</v>
      </c>
      <c r="D405" s="10">
        <v>98276700</v>
      </c>
      <c r="E405" s="11">
        <f t="shared" si="22"/>
        <v>1</v>
      </c>
    </row>
    <row r="406" spans="1:5" ht="30.6" outlineLevel="7" x14ac:dyDescent="0.25">
      <c r="A406" s="12" t="s">
        <v>589</v>
      </c>
      <c r="B406" s="13" t="s">
        <v>590</v>
      </c>
      <c r="C406" s="14">
        <v>98276700</v>
      </c>
      <c r="D406" s="14">
        <v>98276700</v>
      </c>
      <c r="E406" s="15">
        <f t="shared" ref="E406" si="24">D406/C406</f>
        <v>1</v>
      </c>
    </row>
    <row r="407" spans="1:5" ht="13.2" outlineLevel="1" x14ac:dyDescent="0.25">
      <c r="A407" s="8" t="s">
        <v>591</v>
      </c>
      <c r="B407" s="9" t="s">
        <v>592</v>
      </c>
      <c r="C407" s="10">
        <v>1000000</v>
      </c>
      <c r="D407" s="10">
        <v>44642.87</v>
      </c>
      <c r="E407" s="11">
        <f t="shared" si="22"/>
        <v>4.4642870000000001E-2</v>
      </c>
    </row>
    <row r="408" spans="1:5" ht="13.2" outlineLevel="7" x14ac:dyDescent="0.25">
      <c r="A408" s="12" t="s">
        <v>593</v>
      </c>
      <c r="B408" s="13" t="s">
        <v>594</v>
      </c>
      <c r="C408" s="14">
        <v>1000000</v>
      </c>
      <c r="D408" s="14">
        <v>44642.87</v>
      </c>
      <c r="E408" s="15">
        <f t="shared" ref="E408" si="25">D408/C408</f>
        <v>4.4642870000000001E-2</v>
      </c>
    </row>
    <row r="409" spans="1:5" ht="30.6" x14ac:dyDescent="0.25">
      <c r="A409" s="31" t="s">
        <v>595</v>
      </c>
      <c r="B409" s="32" t="s">
        <v>596</v>
      </c>
      <c r="C409" s="33">
        <v>2926491.18</v>
      </c>
      <c r="D409" s="33">
        <v>2771950</v>
      </c>
      <c r="E409" s="34">
        <f t="shared" si="22"/>
        <v>0.9471923301678975</v>
      </c>
    </row>
    <row r="410" spans="1:5" ht="13.2" x14ac:dyDescent="0.25">
      <c r="A410" s="18"/>
      <c r="B410" s="19" t="s">
        <v>625</v>
      </c>
      <c r="C410" s="20"/>
      <c r="D410" s="20"/>
      <c r="E410" s="30"/>
    </row>
    <row r="411" spans="1:5" ht="13.2" x14ac:dyDescent="0.25">
      <c r="A411" s="23"/>
      <c r="B411" s="24" t="s">
        <v>626</v>
      </c>
      <c r="C411" s="25"/>
      <c r="D411" s="25"/>
      <c r="E411" s="27"/>
    </row>
    <row r="412" spans="1:5" ht="13.2" x14ac:dyDescent="0.25">
      <c r="A412" s="23"/>
      <c r="B412" s="24" t="s">
        <v>627</v>
      </c>
      <c r="C412" s="25"/>
      <c r="D412" s="25"/>
      <c r="E412" s="27"/>
    </row>
    <row r="413" spans="1:5" ht="13.2" x14ac:dyDescent="0.25">
      <c r="A413" s="18"/>
      <c r="B413" s="19" t="s">
        <v>628</v>
      </c>
      <c r="C413" s="20">
        <f>C409-C411-C412</f>
        <v>2926491.18</v>
      </c>
      <c r="D413" s="20">
        <f>D409-D411-D412</f>
        <v>2771950</v>
      </c>
      <c r="E413" s="28">
        <f>D413/C413</f>
        <v>0.9471923301678975</v>
      </c>
    </row>
    <row r="414" spans="1:5" ht="20.399999999999999" outlineLevel="1" x14ac:dyDescent="0.25">
      <c r="A414" s="8" t="s">
        <v>597</v>
      </c>
      <c r="B414" s="9" t="s">
        <v>598</v>
      </c>
      <c r="C414" s="10">
        <v>188000</v>
      </c>
      <c r="D414" s="10">
        <v>188000</v>
      </c>
      <c r="E414" s="11">
        <f t="shared" si="22"/>
        <v>1</v>
      </c>
    </row>
    <row r="415" spans="1:5" ht="20.399999999999999" outlineLevel="7" x14ac:dyDescent="0.25">
      <c r="A415" s="12" t="s">
        <v>599</v>
      </c>
      <c r="B415" s="13" t="s">
        <v>600</v>
      </c>
      <c r="C415" s="14">
        <v>188000</v>
      </c>
      <c r="D415" s="14">
        <v>188000</v>
      </c>
      <c r="E415" s="15">
        <f t="shared" si="22"/>
        <v>1</v>
      </c>
    </row>
    <row r="416" spans="1:5" ht="20.399999999999999" outlineLevel="1" x14ac:dyDescent="0.25">
      <c r="A416" s="8" t="s">
        <v>601</v>
      </c>
      <c r="B416" s="9" t="s">
        <v>602</v>
      </c>
      <c r="C416" s="10">
        <v>15000</v>
      </c>
      <c r="D416" s="10">
        <v>15000</v>
      </c>
      <c r="E416" s="11">
        <f t="shared" si="22"/>
        <v>1</v>
      </c>
    </row>
    <row r="417" spans="1:5" ht="13.2" outlineLevel="7" x14ac:dyDescent="0.25">
      <c r="A417" s="12" t="s">
        <v>603</v>
      </c>
      <c r="B417" s="13" t="s">
        <v>604</v>
      </c>
      <c r="C417" s="14">
        <v>15000</v>
      </c>
      <c r="D417" s="14">
        <v>15000</v>
      </c>
      <c r="E417" s="15">
        <f t="shared" si="22"/>
        <v>1</v>
      </c>
    </row>
    <row r="418" spans="1:5" ht="13.2" outlineLevel="1" x14ac:dyDescent="0.25">
      <c r="A418" s="8" t="s">
        <v>605</v>
      </c>
      <c r="B418" s="9" t="s">
        <v>606</v>
      </c>
      <c r="C418" s="10">
        <v>2040850</v>
      </c>
      <c r="D418" s="10">
        <v>2040850</v>
      </c>
      <c r="E418" s="11">
        <f t="shared" si="22"/>
        <v>1</v>
      </c>
    </row>
    <row r="419" spans="1:5" ht="20.399999999999999" outlineLevel="7" x14ac:dyDescent="0.25">
      <c r="A419" s="12" t="s">
        <v>607</v>
      </c>
      <c r="B419" s="13" t="s">
        <v>608</v>
      </c>
      <c r="C419" s="14">
        <v>100000</v>
      </c>
      <c r="D419" s="14">
        <v>100000</v>
      </c>
      <c r="E419" s="15">
        <f t="shared" si="22"/>
        <v>1</v>
      </c>
    </row>
    <row r="420" spans="1:5" ht="30.6" outlineLevel="7" x14ac:dyDescent="0.25">
      <c r="A420" s="12" t="s">
        <v>609</v>
      </c>
      <c r="B420" s="13" t="s">
        <v>610</v>
      </c>
      <c r="C420" s="14">
        <v>1940850</v>
      </c>
      <c r="D420" s="14">
        <v>1940850</v>
      </c>
      <c r="E420" s="15">
        <f t="shared" si="22"/>
        <v>1</v>
      </c>
    </row>
    <row r="421" spans="1:5" ht="13.2" outlineLevel="1" x14ac:dyDescent="0.25">
      <c r="A421" s="8" t="s">
        <v>611</v>
      </c>
      <c r="B421" s="9" t="s">
        <v>612</v>
      </c>
      <c r="C421" s="10">
        <v>5100</v>
      </c>
      <c r="D421" s="10">
        <v>5100</v>
      </c>
      <c r="E421" s="11">
        <f t="shared" ref="E421:E422" si="26">D421/C421</f>
        <v>1</v>
      </c>
    </row>
    <row r="422" spans="1:5" ht="13.2" outlineLevel="7" x14ac:dyDescent="0.25">
      <c r="A422" s="12" t="s">
        <v>613</v>
      </c>
      <c r="B422" s="13" t="s">
        <v>614</v>
      </c>
      <c r="C422" s="14">
        <v>5100</v>
      </c>
      <c r="D422" s="14">
        <v>5100</v>
      </c>
      <c r="E422" s="15">
        <f t="shared" si="26"/>
        <v>1</v>
      </c>
    </row>
    <row r="423" spans="1:5" ht="20.399999999999999" outlineLevel="1" x14ac:dyDescent="0.25">
      <c r="A423" s="8" t="s">
        <v>615</v>
      </c>
      <c r="B423" s="9" t="s">
        <v>616</v>
      </c>
      <c r="C423" s="10">
        <v>677541.18</v>
      </c>
      <c r="D423" s="10">
        <v>523000</v>
      </c>
      <c r="E423" s="11">
        <f t="shared" ref="E423:E424" si="27">D423/C423</f>
        <v>0.77190880117426952</v>
      </c>
    </row>
    <row r="424" spans="1:5" ht="13.2" outlineLevel="7" x14ac:dyDescent="0.25">
      <c r="A424" s="12" t="s">
        <v>617</v>
      </c>
      <c r="B424" s="13" t="s">
        <v>618</v>
      </c>
      <c r="C424" s="14">
        <v>677541.18</v>
      </c>
      <c r="D424" s="14">
        <v>523000</v>
      </c>
      <c r="E424" s="15">
        <f t="shared" si="27"/>
        <v>0.77190880117426952</v>
      </c>
    </row>
    <row r="425" spans="1:5" ht="12.75" customHeight="1" x14ac:dyDescent="0.25">
      <c r="A425" s="35" t="s">
        <v>1</v>
      </c>
      <c r="B425" s="36"/>
      <c r="C425" s="37">
        <v>2606887562.6599998</v>
      </c>
      <c r="D425" s="37">
        <v>2483949240.48</v>
      </c>
      <c r="E425" s="34">
        <f t="shared" ref="E425" si="28">D425/C425</f>
        <v>0.95284095718552708</v>
      </c>
    </row>
    <row r="428" spans="1:5" ht="19.2" customHeight="1" x14ac:dyDescent="0.25"/>
    <row r="431" spans="1:5" ht="12.75" customHeight="1" x14ac:dyDescent="0.25">
      <c r="D431" s="41"/>
    </row>
    <row r="434" spans="4:4" ht="12.75" customHeight="1" x14ac:dyDescent="0.25">
      <c r="D434" s="42"/>
    </row>
  </sheetData>
  <mergeCells count="3">
    <mergeCell ref="A2:E2"/>
    <mergeCell ref="A3:E3"/>
    <mergeCell ref="A1:F1"/>
  </mergeCells>
  <pageMargins left="0.35433070866141736" right="0" top="0.19685039370078741" bottom="0.1968503937007874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cp:lastPrinted>2020-02-17T09:47:03Z</cp:lastPrinted>
  <dcterms:created xsi:type="dcterms:W3CDTF">2020-01-10T07:48:57Z</dcterms:created>
  <dcterms:modified xsi:type="dcterms:W3CDTF">2020-02-17T09:47:15Z</dcterms:modified>
</cp:coreProperties>
</file>