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Бюджет!$A$12</definedName>
    <definedName name="FIO" localSheetId="0">Бюджет!$G$12</definedName>
    <definedName name="LAST_CELL" localSheetId="0">Бюджет!$K$427</definedName>
    <definedName name="SIGN" localSheetId="0">Бюджет!$A$12:$I$12</definedName>
  </definedNames>
  <calcPr calcId="145621"/>
</workbook>
</file>

<file path=xl/calcChain.xml><?xml version="1.0" encoding="utf-8"?>
<calcChain xmlns="http://schemas.openxmlformats.org/spreadsheetml/2006/main">
  <c r="D410" i="1" l="1"/>
  <c r="C410" i="1"/>
  <c r="C399" i="1"/>
  <c r="D398" i="1"/>
  <c r="D399" i="1" s="1"/>
  <c r="E399" i="1" s="1"/>
  <c r="C398" i="1"/>
  <c r="D392" i="1"/>
  <c r="C392" i="1"/>
  <c r="D383" i="1"/>
  <c r="C383" i="1"/>
  <c r="D375" i="1"/>
  <c r="C375" i="1"/>
  <c r="D368" i="1"/>
  <c r="E368" i="1" s="1"/>
  <c r="C368" i="1"/>
  <c r="D348" i="1"/>
  <c r="C348" i="1"/>
  <c r="E348" i="1" s="1"/>
  <c r="E347" i="1"/>
  <c r="D326" i="1"/>
  <c r="C326" i="1"/>
  <c r="E325" i="1"/>
  <c r="D319" i="1"/>
  <c r="E319" i="1" s="1"/>
  <c r="C319" i="1"/>
  <c r="D302" i="1"/>
  <c r="C302" i="1"/>
  <c r="E301" i="1"/>
  <c r="D283" i="1"/>
  <c r="C283" i="1"/>
  <c r="D272" i="1"/>
  <c r="C272" i="1"/>
  <c r="D261" i="1"/>
  <c r="C261" i="1"/>
  <c r="D232" i="1"/>
  <c r="C232" i="1"/>
  <c r="E231" i="1"/>
  <c r="E215" i="1"/>
  <c r="D217" i="1"/>
  <c r="C217" i="1"/>
  <c r="E216" i="1"/>
  <c r="D200" i="1"/>
  <c r="C200" i="1"/>
  <c r="E199" i="1"/>
  <c r="C178" i="1"/>
  <c r="D177" i="1"/>
  <c r="E177" i="1" s="1"/>
  <c r="D156" i="1"/>
  <c r="C156" i="1"/>
  <c r="C136" i="1"/>
  <c r="C137" i="1" s="1"/>
  <c r="C135" i="1"/>
  <c r="D136" i="1"/>
  <c r="E136" i="1" s="1"/>
  <c r="D135" i="1"/>
  <c r="D124" i="1"/>
  <c r="C124" i="1"/>
  <c r="E123" i="1"/>
  <c r="D109" i="1"/>
  <c r="C109" i="1"/>
  <c r="E108" i="1"/>
  <c r="E91" i="1"/>
  <c r="D93" i="1"/>
  <c r="C93" i="1"/>
  <c r="E92" i="1"/>
  <c r="D79" i="1"/>
  <c r="C79" i="1"/>
  <c r="E77" i="1"/>
  <c r="E78" i="1" s="1"/>
  <c r="E79" i="1" s="1"/>
  <c r="D60" i="1"/>
  <c r="D61" i="1" s="1"/>
  <c r="C60" i="1"/>
  <c r="D59" i="1"/>
  <c r="C59" i="1"/>
  <c r="E156" i="1" l="1"/>
  <c r="C61" i="1"/>
  <c r="E61" i="1" s="1"/>
  <c r="E59" i="1"/>
  <c r="E109" i="1"/>
  <c r="E135" i="1"/>
  <c r="D137" i="1"/>
  <c r="E232" i="1"/>
  <c r="E272" i="1"/>
  <c r="E302" i="1"/>
  <c r="E375" i="1"/>
  <c r="E392" i="1"/>
  <c r="E124" i="1"/>
  <c r="D178" i="1"/>
  <c r="E178" i="1" s="1"/>
  <c r="E261" i="1"/>
  <c r="E283" i="1"/>
  <c r="E326" i="1"/>
  <c r="E410" i="1"/>
  <c r="E398" i="1"/>
  <c r="E383" i="1"/>
  <c r="E217" i="1"/>
  <c r="E200" i="1"/>
  <c r="E137" i="1"/>
  <c r="E93" i="1"/>
  <c r="E60" i="1"/>
  <c r="D45" i="1"/>
  <c r="C45" i="1"/>
  <c r="E44" i="1"/>
  <c r="D26" i="1"/>
  <c r="C26" i="1"/>
  <c r="E25" i="1"/>
  <c r="E24" i="1"/>
  <c r="D9" i="1"/>
  <c r="C9" i="1"/>
  <c r="E9" i="1" l="1"/>
  <c r="E45" i="1"/>
  <c r="E26" i="1"/>
  <c r="D10" i="1"/>
  <c r="C10" i="1"/>
  <c r="E10" i="1" l="1"/>
  <c r="E423" i="1" l="1"/>
  <c r="E13" i="1"/>
  <c r="E14" i="1"/>
  <c r="E15" i="1"/>
  <c r="E16" i="1"/>
  <c r="E17" i="1"/>
  <c r="E18" i="1"/>
  <c r="E19" i="1"/>
  <c r="E20" i="1"/>
  <c r="E21" i="1"/>
  <c r="E22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6" i="1"/>
  <c r="E47" i="1"/>
  <c r="E48" i="1"/>
  <c r="E49" i="1"/>
  <c r="E50" i="1"/>
  <c r="E51" i="1"/>
  <c r="E52" i="1"/>
  <c r="E53" i="1"/>
  <c r="E54" i="1"/>
  <c r="E55" i="1"/>
  <c r="E56" i="1"/>
  <c r="E57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0" i="1"/>
  <c r="E81" i="1"/>
  <c r="E82" i="1"/>
  <c r="E83" i="1"/>
  <c r="E84" i="1"/>
  <c r="E85" i="1"/>
  <c r="E86" i="1"/>
  <c r="E87" i="1"/>
  <c r="E88" i="1"/>
  <c r="E89" i="1"/>
  <c r="E94" i="1"/>
  <c r="E95" i="1"/>
  <c r="E96" i="1"/>
  <c r="E97" i="1"/>
  <c r="E98" i="1"/>
  <c r="E99" i="1"/>
  <c r="E100" i="1"/>
  <c r="E101" i="1"/>
  <c r="E102" i="1"/>
  <c r="E103" i="1"/>
  <c r="E104" i="1"/>
  <c r="E105" i="1"/>
  <c r="E110" i="1"/>
  <c r="E111" i="1"/>
  <c r="E112" i="1"/>
  <c r="E113" i="1"/>
  <c r="E114" i="1"/>
  <c r="E115" i="1"/>
  <c r="E116" i="1"/>
  <c r="E117" i="1"/>
  <c r="E118" i="1"/>
  <c r="E119" i="1"/>
  <c r="E120" i="1"/>
  <c r="E125" i="1"/>
  <c r="E126" i="1"/>
  <c r="E127" i="1"/>
  <c r="E128" i="1"/>
  <c r="E129" i="1"/>
  <c r="E130" i="1"/>
  <c r="E131" i="1"/>
  <c r="E132" i="1"/>
  <c r="E133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8" i="1"/>
  <c r="E219" i="1"/>
  <c r="E220" i="1"/>
  <c r="E221" i="1"/>
  <c r="E222" i="1"/>
  <c r="E223" i="1"/>
  <c r="E224" i="1"/>
  <c r="E225" i="1"/>
  <c r="E226" i="1"/>
  <c r="E227" i="1"/>
  <c r="E228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62" i="1"/>
  <c r="E263" i="1"/>
  <c r="E264" i="1"/>
  <c r="E265" i="1"/>
  <c r="E266" i="1"/>
  <c r="E267" i="1"/>
  <c r="E268" i="1"/>
  <c r="E273" i="1"/>
  <c r="E274" i="1"/>
  <c r="E275" i="1"/>
  <c r="E276" i="1"/>
  <c r="E277" i="1"/>
  <c r="E278" i="1"/>
  <c r="E279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20" i="1"/>
  <c r="E321" i="1"/>
  <c r="E322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9" i="1"/>
  <c r="E370" i="1"/>
  <c r="E371" i="1"/>
  <c r="E376" i="1"/>
  <c r="E377" i="1"/>
  <c r="E378" i="1"/>
  <c r="E379" i="1"/>
  <c r="E384" i="1"/>
  <c r="E385" i="1"/>
  <c r="E386" i="1"/>
  <c r="E387" i="1"/>
  <c r="E388" i="1"/>
  <c r="E393" i="1"/>
  <c r="E394" i="1"/>
  <c r="E395" i="1"/>
  <c r="E400" i="1"/>
  <c r="E401" i="1"/>
  <c r="E402" i="1"/>
  <c r="E403" i="1"/>
  <c r="E404" i="1"/>
  <c r="E405" i="1"/>
  <c r="E406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12" i="1"/>
  <c r="E5" i="1"/>
  <c r="E6" i="1"/>
  <c r="E11" i="1"/>
</calcChain>
</file>

<file path=xl/sharedStrings.xml><?xml version="1.0" encoding="utf-8"?>
<sst xmlns="http://schemas.openxmlformats.org/spreadsheetml/2006/main" count="738" uniqueCount="617">
  <si>
    <t>КЦСР</t>
  </si>
  <si>
    <t>Ассигнования Фед 2021 год</t>
  </si>
  <si>
    <t>Расход по ЛС Фед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</si>
  <si>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</si>
  <si>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</si>
  <si>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</si>
  <si>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</si>
  <si>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</si>
  <si>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</si>
  <si>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</si>
  <si>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</si>
  <si>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</si>
  <si>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</si>
  <si>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</si>
  <si>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</si>
  <si>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</si>
  <si>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</si>
  <si>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</si>
  <si>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</si>
  <si>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</si>
  <si>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</si>
  <si>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</si>
  <si>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</si>
  <si>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</si>
  <si>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</si>
  <si>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</si>
  <si>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</si>
  <si>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</si>
  <si>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</si>
  <si>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</si>
  <si>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5220000000</t>
  </si>
  <si>
    <t>Подпрограмма "Развитие начального общего, основного общего и среднего общего образования детей в Кировском муниципальном районе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</si>
  <si>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</si>
  <si>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</si>
  <si>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</si>
  <si>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</si>
  <si>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</si>
  <si>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</si>
  <si>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</si>
  <si>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</si>
  <si>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</si>
  <si>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</si>
  <si>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</si>
  <si>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</si>
  <si>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</si>
  <si>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</si>
  <si>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</si>
  <si>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</si>
  <si>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</si>
  <si>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</si>
  <si>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</si>
  <si>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</si>
  <si>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</si>
  <si>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</si>
  <si>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</si>
  <si>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</si>
  <si>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</si>
  <si>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</si>
  <si>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</si>
  <si>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</si>
  <si>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</si>
  <si>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</si>
  <si>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</si>
  <si>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</si>
  <si>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</si>
  <si>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</si>
  <si>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</si>
  <si>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</si>
  <si>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</si>
  <si>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</si>
  <si>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</si>
  <si>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</si>
  <si>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</si>
  <si>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</si>
  <si>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</si>
  <si>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</si>
  <si>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</si>
  <si>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</si>
  <si>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</si>
  <si>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</si>
  <si>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5240000000</t>
  </si>
  <si>
    <t>Подпрограмма "Кадровое обеспечение системы образования"</t>
  </si>
  <si>
    <t>5240100000</t>
  </si>
  <si>
    <t>Основное мероприятие "Реализация образовательных программ дошкольного и общего образования"</t>
  </si>
  <si>
    <t>5240153030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</si>
  <si>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</si>
  <si>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</si>
  <si>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</si>
  <si>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</si>
  <si>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</si>
  <si>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</si>
  <si>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</si>
  <si>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</si>
  <si>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</si>
  <si>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</si>
  <si>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</si>
  <si>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</si>
  <si>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</si>
  <si>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</si>
  <si>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</si>
  <si>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</si>
  <si>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</si>
  <si>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</si>
  <si>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</si>
  <si>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</si>
  <si>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</si>
  <si>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</si>
  <si>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</si>
  <si>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</si>
  <si>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</si>
  <si>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</si>
  <si>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</si>
  <si>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</si>
  <si>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</si>
  <si>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</si>
  <si>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</si>
  <si>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</si>
  <si>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</si>
  <si>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</si>
  <si>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</si>
  <si>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</si>
  <si>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</si>
  <si>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</si>
  <si>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</si>
  <si>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</si>
  <si>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</si>
  <si>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Обеспечение образовательных организаций материально-технической базой для внедрения цифровой образовательной среды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</si>
  <si>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</si>
  <si>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</si>
  <si>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</si>
  <si>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</si>
  <si>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</si>
  <si>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</si>
  <si>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</si>
  <si>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</si>
  <si>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</si>
  <si>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</si>
  <si>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</si>
  <si>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</si>
  <si>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</si>
  <si>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</si>
  <si>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</si>
  <si>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</si>
  <si>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</si>
  <si>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</si>
  <si>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</si>
  <si>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"Обеспечение мерами социальной поддержки иных категорий граждан"</t>
  </si>
  <si>
    <t>5260371440</t>
  </si>
  <si>
    <t>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программам, в частных образовательных организациях, расположенных на территории Ленинградской области, по имеющим государственную аккредитацию основным общеобразовательным программам</t>
  </si>
  <si>
    <t>52603R3040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</si>
  <si>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</si>
  <si>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</si>
  <si>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</si>
  <si>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</si>
  <si>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</si>
  <si>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</si>
  <si>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</si>
  <si>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</si>
  <si>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</si>
  <si>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</si>
  <si>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</si>
  <si>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</si>
  <si>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</si>
  <si>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</si>
  <si>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</si>
  <si>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</si>
  <si>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</si>
  <si>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</si>
  <si>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</si>
  <si>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</si>
  <si>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</si>
  <si>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</si>
  <si>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</si>
  <si>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</si>
  <si>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</si>
  <si>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</si>
  <si>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</si>
  <si>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</si>
  <si>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</si>
  <si>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</si>
  <si>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</si>
  <si>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</si>
  <si>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</si>
  <si>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</si>
  <si>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</si>
  <si>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</si>
  <si>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</si>
  <si>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</si>
  <si>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</si>
  <si>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</si>
  <si>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</si>
  <si>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</si>
  <si>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</si>
  <si>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</si>
  <si>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</si>
  <si>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</si>
  <si>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</si>
  <si>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</si>
  <si>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</si>
  <si>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</si>
  <si>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</si>
  <si>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</si>
  <si>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</si>
  <si>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</si>
  <si>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</si>
  <si>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</si>
  <si>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</si>
  <si>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</si>
  <si>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</si>
  <si>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</si>
  <si>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</si>
  <si>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5290171720</t>
  </si>
  <si>
    <t>Организация и осуществление деятельности по постинтернатному сопровождению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</si>
  <si>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</si>
  <si>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</si>
  <si>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</si>
  <si>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</si>
  <si>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</si>
  <si>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</si>
  <si>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</si>
  <si>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</si>
  <si>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</si>
  <si>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</si>
  <si>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</si>
  <si>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</si>
  <si>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</si>
  <si>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</si>
  <si>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</si>
  <si>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</si>
  <si>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</si>
  <si>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</si>
  <si>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5410117300</t>
  </si>
  <si>
    <t>Разработка концепции развития велосипедного движения в Кировском муниципальном районе Ленинградской области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</si>
  <si>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</si>
  <si>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</si>
  <si>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</si>
  <si>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</si>
  <si>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</si>
  <si>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</si>
  <si>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</si>
  <si>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</si>
  <si>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</si>
  <si>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</si>
  <si>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</si>
  <si>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</si>
  <si>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</si>
  <si>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</si>
  <si>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</si>
  <si>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</si>
  <si>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</si>
  <si>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</si>
  <si>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</si>
  <si>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5410711310</t>
  </si>
  <si>
    <t>Укрепление материально-технической базы организаций, осуществляющих спортивную подготовку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</si>
  <si>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</si>
  <si>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</si>
  <si>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</si>
  <si>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</si>
  <si>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</si>
  <si>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</si>
  <si>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</si>
  <si>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</si>
  <si>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</si>
  <si>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</si>
  <si>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</si>
  <si>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</si>
  <si>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</si>
  <si>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</si>
  <si>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</si>
  <si>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</si>
  <si>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</si>
  <si>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</si>
  <si>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</si>
  <si>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</si>
  <si>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</si>
  <si>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</si>
  <si>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</si>
  <si>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</si>
  <si>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</si>
  <si>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</si>
  <si>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</si>
  <si>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</si>
  <si>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</si>
  <si>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5420700250</t>
  </si>
  <si>
    <t>5420712370</t>
  </si>
  <si>
    <t>Материально-техническое обеспечение молодежных коворкинг-центров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</si>
  <si>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</si>
  <si>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</si>
  <si>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</si>
  <si>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</si>
  <si>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</si>
  <si>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</si>
  <si>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</si>
  <si>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</si>
  <si>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</si>
  <si>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</si>
  <si>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</si>
  <si>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</si>
  <si>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</si>
  <si>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</si>
  <si>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</si>
  <si>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</si>
  <si>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</si>
  <si>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</si>
  <si>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</si>
  <si>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5510500000</t>
  </si>
  <si>
    <t>Основное мероприятие "Мероприятия по приспособлению объектов для доступа инвалидов и маломобильных групп населения"</t>
  </si>
  <si>
    <t>55105S0930</t>
  </si>
  <si>
    <t>Мероприятия по формированию доступной среды жизнедеятельности для инвалидов в Ленинградской области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</si>
  <si>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</si>
  <si>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</si>
  <si>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</si>
  <si>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</si>
  <si>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</si>
  <si>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</si>
  <si>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и автономным учреждениям субсидий"</t>
  </si>
  <si>
    <t>5520100250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</si>
  <si>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</si>
  <si>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</si>
  <si>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</si>
  <si>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</si>
  <si>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</si>
  <si>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</si>
  <si>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</si>
  <si>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</si>
  <si>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</si>
  <si>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</si>
  <si>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55204S4840</t>
  </si>
  <si>
    <t>552A100000</t>
  </si>
  <si>
    <t>Федеральный проект "Культурная среда"</t>
  </si>
  <si>
    <t>552A155190</t>
  </si>
  <si>
    <t>Государственная поддержка отрасли культуры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</si>
  <si>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</si>
  <si>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</si>
  <si>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</si>
  <si>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</si>
  <si>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</si>
  <si>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</si>
  <si>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5530112390</t>
  </si>
  <si>
    <t>Разработка проектной документации концепции формирования комплексной многокластерной пространственно-рекреационной системы на территории Кировского муниципального района в районе плацдарма "Невский пятачок"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</si>
  <si>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</si>
  <si>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</si>
  <si>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</si>
  <si>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</si>
  <si>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</si>
  <si>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</si>
  <si>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</si>
  <si>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</si>
  <si>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</si>
  <si>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</si>
  <si>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</si>
  <si>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</si>
  <si>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</si>
  <si>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</si>
  <si>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</si>
  <si>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</si>
  <si>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5530514920</t>
  </si>
  <si>
    <t>Сохранение исторической памяти культурного наследия Кировского района</t>
  </si>
  <si>
    <t>5530514930</t>
  </si>
  <si>
    <t>Поддержка инвестиционных проектов по развитию культурного пространства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</si>
  <si>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</si>
  <si>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</si>
  <si>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</si>
  <si>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</si>
  <si>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</si>
  <si>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</si>
  <si>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</si>
  <si>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</si>
  <si>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</si>
  <si>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</si>
  <si>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</si>
  <si>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5531000000</t>
  </si>
  <si>
    <t>Основное мероприятие "Поддержка средств массовой информации"</t>
  </si>
  <si>
    <t>5531006210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</si>
  <si>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</t>
  </si>
  <si>
    <t>5531006220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</si>
  <si>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</t>
  </si>
  <si>
    <t>5531100000</t>
  </si>
  <si>
    <t>Основное мероприятие "Опубликование информации, касающейся культурного, экономического и социального развития"</t>
  </si>
  <si>
    <t>5531110220</t>
  </si>
  <si>
    <t>Оплата услуг эфирного времени для освещения иной официальной информации и о развитии муниципального образования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</si>
  <si>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</si>
  <si>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</si>
  <si>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</si>
  <si>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</si>
  <si>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</si>
  <si>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</si>
  <si>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</si>
  <si>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</si>
  <si>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</si>
  <si>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</si>
  <si>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</si>
  <si>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</si>
  <si>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</si>
  <si>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</si>
  <si>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</si>
  <si>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</si>
  <si>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</si>
  <si>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</si>
  <si>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</si>
  <si>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</si>
  <si>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</si>
  <si>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</si>
  <si>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</si>
  <si>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</si>
  <si>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</si>
  <si>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</si>
  <si>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</si>
  <si>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</si>
  <si>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</si>
  <si>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</si>
  <si>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</si>
  <si>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</si>
  <si>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</si>
  <si>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</si>
  <si>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</si>
  <si>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</si>
  <si>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</si>
  <si>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</si>
  <si>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</si>
  <si>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</si>
  <si>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</si>
  <si>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</si>
  <si>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</si>
  <si>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</si>
  <si>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</si>
  <si>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</si>
  <si>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</si>
  <si>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5701312590</t>
  </si>
  <si>
    <t>Замена светильников в муниципальных учреждениях дополнительного образования (ДМХШ), МКУК "ЦМБ"</t>
  </si>
  <si>
    <t>5701500000</t>
  </si>
  <si>
    <t>Основное мероприятие "Замена деревянных оконных блоков на теплосберегающие в муниципальных учреждениях дополнительного образования (ДМХШ), МКУК "ЦМБ""</t>
  </si>
  <si>
    <t>5701512510</t>
  </si>
  <si>
    <t>Мероприятия по замене деревянных оконных блоков на теплосберегающие в муниципальных учреждениях дополнительного образования (ДМХШ), МКУК "ЦМБ"</t>
  </si>
  <si>
    <t>5701800000</t>
  </si>
  <si>
    <t>Основное мероприятие "Замена радиаторов"</t>
  </si>
  <si>
    <t>5701812640</t>
  </si>
  <si>
    <t>Замена радиаторов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</si>
  <si>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</si>
  <si>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</si>
  <si>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</si>
  <si>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</si>
  <si>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</si>
  <si>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</si>
  <si>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</si>
  <si>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</si>
  <si>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</si>
  <si>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</si>
  <si>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</si>
  <si>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</si>
  <si>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</si>
  <si>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</si>
  <si>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</si>
  <si>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</si>
  <si>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</si>
  <si>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</si>
  <si>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</si>
  <si>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</si>
  <si>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</si>
  <si>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</si>
  <si>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</si>
  <si>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</si>
  <si>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</si>
  <si>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</si>
  <si>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</si>
  <si>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</si>
  <si>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</si>
  <si>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</si>
  <si>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</si>
  <si>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</si>
  <si>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</si>
  <si>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</si>
  <si>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</si>
  <si>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</si>
  <si>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</si>
  <si>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</si>
  <si>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</si>
  <si>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</si>
  <si>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</si>
  <si>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</si>
  <si>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</si>
  <si>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6100181110</t>
  </si>
  <si>
    <t>Строительство лыжной трассы дистанцией 5000м по адресу: г.Кировск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</si>
  <si>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</si>
  <si>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</si>
  <si>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</si>
  <si>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</si>
  <si>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</si>
  <si>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</si>
  <si>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</si>
  <si>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</si>
  <si>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</si>
  <si>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</si>
  <si>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</si>
  <si>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</si>
  <si>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</si>
  <si>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</si>
  <si>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</si>
  <si>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</si>
  <si>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</si>
  <si>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</si>
  <si>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61002S4061</t>
  </si>
  <si>
    <t>Реализация мероприятий по проведению капитального ремонта спортивных объектов (стадион г.Кировск, ул.Советская, д. 1)</t>
  </si>
  <si>
    <t>61002S4300</t>
  </si>
  <si>
    <t>Реновация организаций общего образования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</si>
  <si>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</si>
  <si>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</si>
  <si>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</si>
  <si>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</si>
  <si>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</si>
  <si>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</si>
  <si>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</si>
  <si>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</si>
  <si>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</si>
  <si>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</si>
  <si>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6200112380</t>
  </si>
  <si>
    <t>Проектно-изыскательские работы с составлением сметного расчета по объекту "Капитальный ремонт автодороги общего пользования местного значения Кировского муниципального района "Подъезд к д.Славянка"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</si>
  <si>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</si>
  <si>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</si>
  <si>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</si>
  <si>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</si>
  <si>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</si>
  <si>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</si>
  <si>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</si>
  <si>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</si>
  <si>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</si>
  <si>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</si>
  <si>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6200300000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</si>
  <si>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</si>
  <si>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6200380070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</si>
  <si>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</si>
  <si>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6200400000</t>
  </si>
  <si>
    <t>Основное мероприятие "Обеспечение транспортного обслуживания населения Кировского муниципального района Ленинградской области"</t>
  </si>
  <si>
    <t>6200413530</t>
  </si>
  <si>
    <t>Мероприятия в сфере транспортного обслуживания населения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</si>
  <si>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</si>
  <si>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</si>
  <si>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</si>
  <si>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</si>
  <si>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</si>
  <si>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</si>
  <si>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</si>
  <si>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</si>
  <si>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</si>
  <si>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</si>
  <si>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</si>
  <si>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</si>
  <si>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</si>
  <si>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</si>
  <si>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</si>
  <si>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</si>
  <si>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6340000000</t>
  </si>
  <si>
    <t>Подпрограмма "Устойчивое развитие сельских территорий Кировского района Ленинградской области"</t>
  </si>
  <si>
    <t>6340200000</t>
  </si>
  <si>
    <t>Основное мероприятие "Популяризация достижений в сельском хозяйстве"</t>
  </si>
  <si>
    <t>6340210780</t>
  </si>
  <si>
    <t>Популяризация достижений в сельском хозяйстве</t>
  </si>
  <si>
    <t>6340300000</t>
  </si>
  <si>
    <t>Основное мероприятие "Создание условий для вовлечения в оборот земель сельскохозяйственного назначения"</t>
  </si>
  <si>
    <t>63403S4680</t>
  </si>
  <si>
    <t>Проведение кадастровых работ по образованию земельных участков из состава земель сельскохозяйственного назначения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</si>
  <si>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</si>
  <si>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</si>
  <si>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</si>
  <si>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</si>
  <si>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</si>
  <si>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</si>
  <si>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</si>
  <si>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</si>
  <si>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</si>
  <si>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</si>
  <si>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</si>
  <si>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</si>
  <si>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</si>
  <si>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</si>
  <si>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</si>
  <si>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</si>
  <si>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</si>
  <si>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</si>
  <si>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</si>
  <si>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</si>
  <si>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</si>
  <si>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</si>
  <si>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</si>
  <si>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</si>
  <si>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</si>
  <si>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</si>
  <si>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</si>
  <si>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</si>
  <si>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</si>
  <si>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</si>
  <si>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</si>
  <si>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муниципальной системы оповещения"</t>
  </si>
  <si>
    <t>6600413150</t>
  </si>
  <si>
    <t>Развитие муниципальной системы оповещения Кировского муниципального района Ленинградской области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</si>
  <si>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</si>
  <si>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</si>
  <si>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</si>
  <si>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</si>
  <si>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6600800000</t>
  </si>
  <si>
    <t>Основное мероприятие "Создание резервов материальных средств для ликвидации чрезвычайных ситуаций"</t>
  </si>
  <si>
    <t>6600813160</t>
  </si>
  <si>
    <t>Создание резервов материальных средств для ликвидации чрезвычайных ситуаций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</si>
  <si>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</si>
  <si>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</si>
  <si>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</si>
  <si>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ЧС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</si>
  <si>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</si>
  <si>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</si>
  <si>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квартал 2021 года</t>
  </si>
  <si>
    <t>Наименование программы, подпрограммы, мероприятия</t>
  </si>
  <si>
    <t>Исполнение( руб.)</t>
  </si>
  <si>
    <t>Объем финансирования на 2021 год ( руб.)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</si>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</sst>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7" x14ac:knownFonts="1">
    <font>
      <sz val="10"/>
      <name val="Arial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5" fontId="6" fillId="0" borderId="4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6" fontId="2" fillId="0" borderId="12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65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6" fillId="0" borderId="17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/>
    </xf>
    <xf numFmtId="10" fontId="5" fillId="2" borderId="18" xfId="0" applyNumberFormat="1" applyFont="1" applyFill="1" applyBorder="1" applyAlignment="1" applyProtection="1">
      <alignment horizontal="right" vertical="center"/>
    </xf>
    <xf numFmtId="10" fontId="5" fillId="0" borderId="18" xfId="0" applyNumberFormat="1" applyFont="1" applyBorder="1" applyAlignment="1" applyProtection="1">
      <alignment horizontal="right" vertical="center"/>
    </xf>
    <xf numFmtId="10" fontId="6" fillId="0" borderId="12" xfId="0" applyNumberFormat="1" applyFont="1" applyBorder="1" applyAlignment="1" applyProtection="1">
      <alignment horizontal="right" vertical="center" wrapText="1"/>
    </xf>
    <xf numFmtId="10" fontId="6" fillId="0" borderId="14" xfId="0" applyNumberFormat="1" applyFont="1" applyBorder="1" applyAlignment="1" applyProtection="1">
      <alignment horizontal="right" vertical="center" wrapText="1"/>
    </xf>
    <xf numFmtId="10" fontId="5" fillId="0" borderId="18" xfId="0" applyNumberFormat="1" applyFont="1" applyBorder="1" applyAlignment="1" applyProtection="1">
      <alignment horizontal="right" vertical="center" wrapText="1"/>
    </xf>
    <xf numFmtId="10" fontId="6" fillId="0" borderId="9" xfId="0" applyNumberFormat="1" applyFont="1" applyBorder="1" applyAlignment="1" applyProtection="1">
      <alignment horizontal="right" vertical="center" wrapText="1"/>
    </xf>
    <xf numFmtId="10" fontId="5" fillId="0" borderId="19" xfId="0" applyNumberFormat="1" applyFont="1" applyBorder="1" applyAlignment="1" applyProtection="1">
      <alignment horizontal="right" vertical="center" wrapText="1"/>
    </xf>
    <xf numFmtId="10" fontId="6" fillId="0" borderId="18" xfId="0" applyNumberFormat="1" applyFont="1" applyBorder="1" applyAlignment="1" applyProtection="1">
      <alignment horizontal="right" vertical="center" wrapText="1"/>
    </xf>
    <xf numFmtId="10" fontId="6" fillId="0" borderId="20" xfId="0" applyNumberFormat="1" applyFont="1" applyBorder="1" applyAlignment="1" applyProtection="1">
      <alignment horizontal="right" vertical="center" wrapText="1"/>
    </xf>
    <xf numFmtId="10" fontId="5" fillId="2" borderId="18" xfId="0" applyNumberFormat="1" applyFont="1" applyFill="1" applyBorder="1" applyAlignment="1" applyProtection="1">
      <alignment horizontal="right" vertical="center" wrapText="1"/>
    </xf>
    <xf numFmtId="10" fontId="5" fillId="0" borderId="12" xfId="0" applyNumberFormat="1" applyFont="1" applyBorder="1" applyAlignment="1" applyProtection="1">
      <alignment horizontal="right" vertical="center" wrapText="1"/>
    </xf>
    <xf numFmtId="10" fontId="5" fillId="2" borderId="20" xfId="0" applyNumberFormat="1" applyFont="1" applyFill="1" applyBorder="1" applyAlignment="1" applyProtection="1">
      <alignment horizontal="right" vertical="center" wrapText="1"/>
    </xf>
    <xf numFmtId="10" fontId="6" fillId="0" borderId="15" xfId="0" applyNumberFormat="1" applyFont="1" applyBorder="1" applyAlignment="1" applyProtection="1">
      <alignment horizontal="right" vertical="center" wrapText="1"/>
    </xf>
    <xf numFmtId="10" fontId="6" fillId="0" borderId="21" xfId="0" applyNumberFormat="1" applyFont="1" applyBorder="1" applyAlignment="1" applyProtection="1">
      <alignment horizontal="right" vertical="center" wrapText="1"/>
    </xf>
    <xf numFmtId="10" fontId="6" fillId="0" borderId="19" xfId="0" applyNumberFormat="1" applyFont="1" applyBorder="1" applyAlignment="1" applyProtection="1">
      <alignment horizontal="right" vertical="center" wrapText="1"/>
    </xf>
    <xf numFmtId="10" fontId="5" fillId="0" borderId="21" xfId="0" applyNumberFormat="1" applyFont="1" applyBorder="1" applyAlignment="1" applyProtection="1">
      <alignment horizontal="right" vertical="center" wrapText="1"/>
    </xf>
    <xf numFmtId="10" fontId="5" fillId="0" borderId="20" xfId="0" applyNumberFormat="1" applyFont="1" applyBorder="1" applyAlignment="1" applyProtection="1">
      <alignment horizontal="right" vertical="center" wrapText="1"/>
    </xf>
    <xf numFmtId="10" fontId="5" fillId="2" borderId="18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23"/>
  <sheetViews>
    <sheetView showGridLines="0" tabSelected="1" topLeftCell="A319" workbookViewId="0">
      <selection activeCell="B11" sqref="B11"/>
    </sheetView>
  </sheetViews>
  <sheetFormatPr defaultRowHeight="12.75" customHeight="1" outlineLevelRow="7" x14ac:dyDescent="0.25"/>
  <cols>
    <col min="1" max="1" width="13.109375" style="6" customWidth="1"/>
    <col min="2" max="2" width="51.44140625" style="6" customWidth="1"/>
    <col min="3" max="4" width="15.44140625" style="6" customWidth="1"/>
    <col min="5" max="5" width="8" style="6" customWidth="1"/>
    <col min="6" max="7" width="15.44140625" style="6" hidden="1" customWidth="1"/>
    <col min="8" max="8" width="13.109375" style="6" customWidth="1"/>
    <col min="9" max="11" width="9.109375" style="6" customWidth="1"/>
    <col min="12" max="16384" width="8.88671875" style="6"/>
  </cols>
  <sheetData>
    <row r="1" spans="1:11" ht="20.399999999999999" customHeight="1" x14ac:dyDescent="0.25">
      <c r="A1" s="2" t="s">
        <v>608</v>
      </c>
      <c r="B1" s="2"/>
      <c r="C1" s="2"/>
      <c r="D1" s="2"/>
      <c r="E1" s="2"/>
      <c r="F1" s="5"/>
      <c r="G1" s="5"/>
      <c r="H1" s="5"/>
      <c r="I1" s="5"/>
      <c r="J1" s="5"/>
      <c r="K1" s="5"/>
    </row>
    <row r="2" spans="1:11" ht="13.8" x14ac:dyDescent="0.25">
      <c r="A2" s="1" t="s">
        <v>609</v>
      </c>
      <c r="B2" s="1"/>
      <c r="C2" s="1"/>
      <c r="D2" s="1"/>
      <c r="E2" s="1"/>
      <c r="F2" s="7"/>
      <c r="G2" s="8"/>
      <c r="H2" s="7"/>
      <c r="I2" s="7"/>
      <c r="J2" s="8"/>
      <c r="K2" s="8"/>
    </row>
    <row r="3" spans="1:11" ht="13.2" x14ac:dyDescent="0.25">
      <c r="A3" s="9"/>
      <c r="B3" s="9"/>
      <c r="C3" s="9"/>
      <c r="D3" s="9"/>
      <c r="E3" s="9"/>
      <c r="F3" s="9"/>
      <c r="G3" s="9"/>
      <c r="H3" s="9"/>
      <c r="I3" s="9"/>
      <c r="J3" s="5"/>
      <c r="K3" s="5"/>
    </row>
    <row r="4" spans="1:11" ht="32.4" x14ac:dyDescent="0.25">
      <c r="A4" s="3" t="s">
        <v>0</v>
      </c>
      <c r="B4" s="3" t="s">
        <v>610</v>
      </c>
      <c r="C4" s="3" t="s">
        <v>612</v>
      </c>
      <c r="D4" s="3" t="s">
        <v>611</v>
      </c>
      <c r="E4" s="4" t="s">
        <v>607</v>
      </c>
      <c r="F4" s="40" t="s">
        <v>1</v>
      </c>
      <c r="G4" s="10" t="s">
        <v>2</v>
      </c>
    </row>
    <row r="5" spans="1:11" ht="20.399999999999999" x14ac:dyDescent="0.25">
      <c r="A5" s="33" t="s">
        <v>4</v>
      </c>
      <c r="B5" s="34" t="s">
        <v>5</v>
      </c>
      <c r="C5" s="35">
        <v>2219485719.98</v>
      </c>
      <c r="D5" s="35">
        <v>429897327.52999997</v>
      </c>
      <c r="E5" s="44">
        <f t="shared" ref="E5:E11" si="0">D5/C5</f>
        <v>0.19369231514311064</v>
      </c>
      <c r="F5" s="41">
        <v>56295531.920000002</v>
      </c>
      <c r="G5" s="13">
        <v>11195539.42</v>
      </c>
    </row>
    <row r="6" spans="1:11" ht="20.399999999999999" outlineLevel="1" x14ac:dyDescent="0.25">
      <c r="A6" s="33" t="s">
        <v>6</v>
      </c>
      <c r="B6" s="34" t="s">
        <v>7</v>
      </c>
      <c r="C6" s="35">
        <v>232992479.72999999</v>
      </c>
      <c r="D6" s="35">
        <v>43695374.93</v>
      </c>
      <c r="E6" s="44">
        <f t="shared" si="0"/>
        <v>0.18753985098847722</v>
      </c>
      <c r="F6" s="41">
        <v>0</v>
      </c>
      <c r="G6" s="13">
        <v>0</v>
      </c>
    </row>
    <row r="7" spans="1:11" ht="13.2" outlineLevel="1" x14ac:dyDescent="0.25">
      <c r="A7" s="20"/>
      <c r="B7" s="21" t="s">
        <v>613</v>
      </c>
      <c r="C7" s="22"/>
      <c r="D7" s="23"/>
      <c r="E7" s="24"/>
      <c r="F7" s="41"/>
      <c r="G7" s="13"/>
    </row>
    <row r="8" spans="1:11" ht="13.2" outlineLevel="1" x14ac:dyDescent="0.25">
      <c r="A8" s="25"/>
      <c r="B8" s="26" t="s">
        <v>614</v>
      </c>
      <c r="C8" s="27"/>
      <c r="D8" s="28"/>
      <c r="E8" s="29"/>
      <c r="F8" s="41"/>
      <c r="G8" s="13"/>
    </row>
    <row r="9" spans="1:11" ht="13.2" outlineLevel="1" x14ac:dyDescent="0.25">
      <c r="A9" s="25"/>
      <c r="B9" s="26" t="s">
        <v>615</v>
      </c>
      <c r="C9" s="27">
        <f>C21+8584025</f>
        <v>27376025</v>
      </c>
      <c r="D9" s="27">
        <f>D21</f>
        <v>2745516.96</v>
      </c>
      <c r="E9" s="29">
        <f>D9/C9</f>
        <v>0.10028910186924507</v>
      </c>
      <c r="F9" s="41"/>
      <c r="G9" s="13"/>
    </row>
    <row r="10" spans="1:11" ht="13.2" outlineLevel="1" x14ac:dyDescent="0.25">
      <c r="A10" s="20"/>
      <c r="B10" s="21" t="s">
        <v>616</v>
      </c>
      <c r="C10" s="22">
        <f>C6-C9-C8</f>
        <v>205616454.72999999</v>
      </c>
      <c r="D10" s="22">
        <f>D6-D9-D8</f>
        <v>40949857.969999999</v>
      </c>
      <c r="E10" s="30">
        <f>D10/C10</f>
        <v>0.19915652190274491</v>
      </c>
      <c r="F10" s="41"/>
      <c r="G10" s="13"/>
    </row>
    <row r="11" spans="1:11" ht="20.399999999999999" outlineLevel="2" x14ac:dyDescent="0.25">
      <c r="A11" s="11" t="s">
        <v>8</v>
      </c>
      <c r="B11" s="12" t="s">
        <v>9</v>
      </c>
      <c r="C11" s="13">
        <v>204063924.72999999</v>
      </c>
      <c r="D11" s="13">
        <v>40949857.969999999</v>
      </c>
      <c r="E11" s="45">
        <f t="shared" si="0"/>
        <v>0.20067171610161552</v>
      </c>
      <c r="F11" s="41">
        <v>0</v>
      </c>
      <c r="G11" s="13">
        <v>0</v>
      </c>
    </row>
    <row r="12" spans="1:11" ht="20.399999999999999" outlineLevel="7" x14ac:dyDescent="0.25">
      <c r="A12" s="14" t="s">
        <v>10</v>
      </c>
      <c r="B12" s="15" t="s">
        <v>11</v>
      </c>
      <c r="C12" s="16">
        <v>67159910.420000002</v>
      </c>
      <c r="D12" s="16">
        <v>11539092.51</v>
      </c>
      <c r="E12" s="46">
        <f>D12/C12</f>
        <v>0.17181518614062499</v>
      </c>
      <c r="F12" s="42">
        <v>0</v>
      </c>
      <c r="G12" s="16">
        <v>0</v>
      </c>
    </row>
    <row r="13" spans="1:11" ht="20.399999999999999" outlineLevel="7" x14ac:dyDescent="0.25">
      <c r="A13" s="14" t="s">
        <v>12</v>
      </c>
      <c r="B13" s="15" t="s">
        <v>13</v>
      </c>
      <c r="C13" s="16">
        <v>136904014.31</v>
      </c>
      <c r="D13" s="16">
        <v>29410765.460000001</v>
      </c>
      <c r="E13" s="47">
        <f t="shared" ref="E13:E96" si="1">D13/C13</f>
        <v>0.21482763385888332</v>
      </c>
      <c r="F13" s="42">
        <v>0</v>
      </c>
      <c r="G13" s="16">
        <v>0</v>
      </c>
    </row>
    <row r="14" spans="1:11" ht="20.399999999999999" outlineLevel="2" x14ac:dyDescent="0.25">
      <c r="A14" s="11" t="s">
        <v>14</v>
      </c>
      <c r="B14" s="12" t="s">
        <v>15</v>
      </c>
      <c r="C14" s="13">
        <v>10017555</v>
      </c>
      <c r="D14" s="13">
        <v>0</v>
      </c>
      <c r="E14" s="48">
        <f t="shared" si="1"/>
        <v>0</v>
      </c>
      <c r="F14" s="41">
        <v>0</v>
      </c>
      <c r="G14" s="13">
        <v>0</v>
      </c>
    </row>
    <row r="15" spans="1:11" ht="13.2" outlineLevel="7" x14ac:dyDescent="0.25">
      <c r="A15" s="14" t="s">
        <v>16</v>
      </c>
      <c r="B15" s="15" t="s">
        <v>17</v>
      </c>
      <c r="C15" s="16">
        <v>300000</v>
      </c>
      <c r="D15" s="16">
        <v>0</v>
      </c>
      <c r="E15" s="49">
        <f t="shared" si="1"/>
        <v>0</v>
      </c>
      <c r="F15" s="42">
        <v>0</v>
      </c>
      <c r="G15" s="16">
        <v>0</v>
      </c>
    </row>
    <row r="16" spans="1:11" ht="30.6" outlineLevel="7" x14ac:dyDescent="0.25">
      <c r="A16" s="14" t="s">
        <v>18</v>
      </c>
      <c r="B16" s="15" t="s">
        <v>19</v>
      </c>
      <c r="C16" s="16">
        <v>180000</v>
      </c>
      <c r="D16" s="16">
        <v>0</v>
      </c>
      <c r="E16" s="46">
        <f t="shared" si="1"/>
        <v>0</v>
      </c>
      <c r="F16" s="42">
        <v>0</v>
      </c>
      <c r="G16" s="16">
        <v>0</v>
      </c>
    </row>
    <row r="17" spans="1:7" ht="40.799999999999997" outlineLevel="7" x14ac:dyDescent="0.25">
      <c r="A17" s="14" t="s">
        <v>20</v>
      </c>
      <c r="B17" s="15" t="s">
        <v>21</v>
      </c>
      <c r="C17" s="16">
        <v>9537555</v>
      </c>
      <c r="D17" s="16">
        <v>0</v>
      </c>
      <c r="E17" s="47">
        <f t="shared" si="1"/>
        <v>0</v>
      </c>
      <c r="F17" s="42">
        <v>0</v>
      </c>
      <c r="G17" s="16">
        <v>0</v>
      </c>
    </row>
    <row r="18" spans="1:7" ht="20.399999999999999" outlineLevel="2" x14ac:dyDescent="0.25">
      <c r="A18" s="11" t="s">
        <v>22</v>
      </c>
      <c r="B18" s="12" t="s">
        <v>23</v>
      </c>
      <c r="C18" s="13">
        <v>119000</v>
      </c>
      <c r="D18" s="13">
        <v>0</v>
      </c>
      <c r="E18" s="50">
        <f t="shared" si="1"/>
        <v>0</v>
      </c>
      <c r="F18" s="41">
        <v>0</v>
      </c>
      <c r="G18" s="13">
        <v>0</v>
      </c>
    </row>
    <row r="19" spans="1:7" ht="13.2" outlineLevel="7" x14ac:dyDescent="0.25">
      <c r="A19" s="14" t="s">
        <v>24</v>
      </c>
      <c r="B19" s="15" t="s">
        <v>25</v>
      </c>
      <c r="C19" s="16">
        <v>119000</v>
      </c>
      <c r="D19" s="16">
        <v>0</v>
      </c>
      <c r="E19" s="51">
        <f t="shared" si="1"/>
        <v>0</v>
      </c>
      <c r="F19" s="42">
        <v>0</v>
      </c>
      <c r="G19" s="16">
        <v>0</v>
      </c>
    </row>
    <row r="20" spans="1:7" ht="20.399999999999999" outlineLevel="2" x14ac:dyDescent="0.25">
      <c r="A20" s="11" t="s">
        <v>26</v>
      </c>
      <c r="B20" s="12" t="s">
        <v>27</v>
      </c>
      <c r="C20" s="13">
        <v>18792000</v>
      </c>
      <c r="D20" s="13">
        <v>2745516.96</v>
      </c>
      <c r="E20" s="48">
        <f t="shared" si="1"/>
        <v>0.14610030651340997</v>
      </c>
      <c r="F20" s="41">
        <v>0</v>
      </c>
      <c r="G20" s="13">
        <v>0</v>
      </c>
    </row>
    <row r="21" spans="1:7" ht="30.6" outlineLevel="7" x14ac:dyDescent="0.25">
      <c r="A21" s="14" t="s">
        <v>28</v>
      </c>
      <c r="B21" s="15" t="s">
        <v>29</v>
      </c>
      <c r="C21" s="16">
        <v>18792000</v>
      </c>
      <c r="D21" s="16">
        <v>2745516.96</v>
      </c>
      <c r="E21" s="52">
        <f t="shared" si="1"/>
        <v>0.14610030651340997</v>
      </c>
      <c r="F21" s="42">
        <v>0</v>
      </c>
      <c r="G21" s="16">
        <v>0</v>
      </c>
    </row>
    <row r="22" spans="1:7" ht="30.6" outlineLevel="1" x14ac:dyDescent="0.25">
      <c r="A22" s="33" t="s">
        <v>30</v>
      </c>
      <c r="B22" s="34" t="s">
        <v>31</v>
      </c>
      <c r="C22" s="35">
        <v>178117888.03999999</v>
      </c>
      <c r="D22" s="35">
        <v>34550126.969999999</v>
      </c>
      <c r="E22" s="53">
        <f t="shared" si="1"/>
        <v>0.19397336982931812</v>
      </c>
      <c r="F22" s="41">
        <v>1053981.8899999999</v>
      </c>
      <c r="G22" s="13">
        <v>0</v>
      </c>
    </row>
    <row r="23" spans="1:7" ht="13.2" outlineLevel="1" x14ac:dyDescent="0.25">
      <c r="A23" s="20"/>
      <c r="B23" s="21" t="s">
        <v>613</v>
      </c>
      <c r="C23" s="22"/>
      <c r="D23" s="22"/>
      <c r="E23" s="24"/>
      <c r="F23" s="41"/>
      <c r="G23" s="13"/>
    </row>
    <row r="24" spans="1:7" ht="13.2" outlineLevel="1" x14ac:dyDescent="0.25">
      <c r="A24" s="25"/>
      <c r="B24" s="26" t="s">
        <v>614</v>
      </c>
      <c r="C24" s="27">
        <v>1053981.8899999999</v>
      </c>
      <c r="D24" s="27">
        <v>0</v>
      </c>
      <c r="E24" s="31">
        <f>D24/C24</f>
        <v>0</v>
      </c>
      <c r="F24" s="41"/>
      <c r="G24" s="13"/>
    </row>
    <row r="25" spans="1:7" ht="13.2" outlineLevel="1" x14ac:dyDescent="0.25">
      <c r="A25" s="25"/>
      <c r="B25" s="26" t="s">
        <v>615</v>
      </c>
      <c r="C25" s="27">
        <v>8121125.3499999996</v>
      </c>
      <c r="D25" s="27">
        <v>0</v>
      </c>
      <c r="E25" s="31">
        <f>D25/C25</f>
        <v>0</v>
      </c>
      <c r="F25" s="41"/>
      <c r="G25" s="13"/>
    </row>
    <row r="26" spans="1:7" ht="13.2" outlineLevel="1" x14ac:dyDescent="0.25">
      <c r="A26" s="20"/>
      <c r="B26" s="21" t="s">
        <v>616</v>
      </c>
      <c r="C26" s="22">
        <f>C22-C25-C24</f>
        <v>168942780.80000001</v>
      </c>
      <c r="D26" s="22">
        <f>D22-D25-D24</f>
        <v>34550126.969999999</v>
      </c>
      <c r="E26" s="31">
        <f>D26/C26</f>
        <v>0.20450786240402641</v>
      </c>
      <c r="F26" s="41"/>
      <c r="G26" s="13"/>
    </row>
    <row r="27" spans="1:7" ht="20.399999999999999" outlineLevel="2" x14ac:dyDescent="0.25">
      <c r="A27" s="11" t="s">
        <v>32</v>
      </c>
      <c r="B27" s="12" t="s">
        <v>33</v>
      </c>
      <c r="C27" s="13">
        <v>166589991.09999999</v>
      </c>
      <c r="D27" s="13">
        <v>34440474.969999999</v>
      </c>
      <c r="E27" s="48">
        <f t="shared" si="1"/>
        <v>0.206737960321555</v>
      </c>
      <c r="F27" s="41">
        <v>0</v>
      </c>
      <c r="G27" s="13">
        <v>0</v>
      </c>
    </row>
    <row r="28" spans="1:7" ht="20.399999999999999" outlineLevel="7" x14ac:dyDescent="0.25">
      <c r="A28" s="14" t="s">
        <v>34</v>
      </c>
      <c r="B28" s="15" t="s">
        <v>11</v>
      </c>
      <c r="C28" s="16">
        <v>81640709.650000006</v>
      </c>
      <c r="D28" s="16">
        <v>17497614.420000002</v>
      </c>
      <c r="E28" s="49">
        <f t="shared" si="1"/>
        <v>0.21432462425931401</v>
      </c>
      <c r="F28" s="42">
        <v>0</v>
      </c>
      <c r="G28" s="16">
        <v>0</v>
      </c>
    </row>
    <row r="29" spans="1:7" ht="20.399999999999999" outlineLevel="7" x14ac:dyDescent="0.25">
      <c r="A29" s="14" t="s">
        <v>35</v>
      </c>
      <c r="B29" s="15" t="s">
        <v>13</v>
      </c>
      <c r="C29" s="16">
        <v>74453226.540000007</v>
      </c>
      <c r="D29" s="16">
        <v>15021482.380000001</v>
      </c>
      <c r="E29" s="46">
        <f t="shared" si="1"/>
        <v>0.2017573056008487</v>
      </c>
      <c r="F29" s="42">
        <v>0</v>
      </c>
      <c r="G29" s="16">
        <v>0</v>
      </c>
    </row>
    <row r="30" spans="1:7" ht="13.2" outlineLevel="7" x14ac:dyDescent="0.25">
      <c r="A30" s="14" t="s">
        <v>36</v>
      </c>
      <c r="B30" s="15" t="s">
        <v>37</v>
      </c>
      <c r="C30" s="16">
        <v>10496054.91</v>
      </c>
      <c r="D30" s="16">
        <v>1921378.17</v>
      </c>
      <c r="E30" s="47">
        <f t="shared" si="1"/>
        <v>0.18305717590800979</v>
      </c>
      <c r="F30" s="42">
        <v>0</v>
      </c>
      <c r="G30" s="16">
        <v>0</v>
      </c>
    </row>
    <row r="31" spans="1:7" ht="20.399999999999999" outlineLevel="2" x14ac:dyDescent="0.25">
      <c r="A31" s="11" t="s">
        <v>38</v>
      </c>
      <c r="B31" s="12" t="s">
        <v>39</v>
      </c>
      <c r="C31" s="13">
        <v>8960000</v>
      </c>
      <c r="D31" s="13">
        <v>0</v>
      </c>
      <c r="E31" s="48">
        <f t="shared" si="1"/>
        <v>0</v>
      </c>
      <c r="F31" s="41">
        <v>0</v>
      </c>
      <c r="G31" s="13">
        <v>0</v>
      </c>
    </row>
    <row r="32" spans="1:7" ht="20.399999999999999" outlineLevel="7" x14ac:dyDescent="0.25">
      <c r="A32" s="14" t="s">
        <v>40</v>
      </c>
      <c r="B32" s="15" t="s">
        <v>41</v>
      </c>
      <c r="C32" s="16">
        <v>260000</v>
      </c>
      <c r="D32" s="16">
        <v>0</v>
      </c>
      <c r="E32" s="49">
        <f t="shared" si="1"/>
        <v>0</v>
      </c>
      <c r="F32" s="42">
        <v>0</v>
      </c>
      <c r="G32" s="16">
        <v>0</v>
      </c>
    </row>
    <row r="33" spans="1:7" ht="20.399999999999999" outlineLevel="7" x14ac:dyDescent="0.25">
      <c r="A33" s="14" t="s">
        <v>42</v>
      </c>
      <c r="B33" s="15" t="s">
        <v>43</v>
      </c>
      <c r="C33" s="16">
        <v>8700000</v>
      </c>
      <c r="D33" s="16">
        <v>0</v>
      </c>
      <c r="E33" s="47">
        <f t="shared" si="1"/>
        <v>0</v>
      </c>
      <c r="F33" s="42">
        <v>0</v>
      </c>
      <c r="G33" s="16">
        <v>0</v>
      </c>
    </row>
    <row r="34" spans="1:7" ht="13.2" outlineLevel="2" x14ac:dyDescent="0.25">
      <c r="A34" s="11" t="s">
        <v>44</v>
      </c>
      <c r="B34" s="12" t="s">
        <v>45</v>
      </c>
      <c r="C34" s="13">
        <v>820000</v>
      </c>
      <c r="D34" s="13">
        <v>109652</v>
      </c>
      <c r="E34" s="48">
        <f t="shared" si="1"/>
        <v>0.13372195121951219</v>
      </c>
      <c r="F34" s="41">
        <v>0</v>
      </c>
      <c r="G34" s="13">
        <v>0</v>
      </c>
    </row>
    <row r="35" spans="1:7" ht="20.399999999999999" outlineLevel="7" x14ac:dyDescent="0.25">
      <c r="A35" s="14" t="s">
        <v>46</v>
      </c>
      <c r="B35" s="15" t="s">
        <v>47</v>
      </c>
      <c r="C35" s="16">
        <v>150000</v>
      </c>
      <c r="D35" s="16">
        <v>0</v>
      </c>
      <c r="E35" s="49">
        <f t="shared" si="1"/>
        <v>0</v>
      </c>
      <c r="F35" s="42">
        <v>0</v>
      </c>
      <c r="G35" s="16">
        <v>0</v>
      </c>
    </row>
    <row r="36" spans="1:7" ht="13.2" outlineLevel="7" x14ac:dyDescent="0.25">
      <c r="A36" s="14" t="s">
        <v>48</v>
      </c>
      <c r="B36" s="15" t="s">
        <v>49</v>
      </c>
      <c r="C36" s="16">
        <v>60000</v>
      </c>
      <c r="D36" s="16">
        <v>0</v>
      </c>
      <c r="E36" s="46">
        <f t="shared" si="1"/>
        <v>0</v>
      </c>
      <c r="F36" s="42">
        <v>0</v>
      </c>
      <c r="G36" s="16">
        <v>0</v>
      </c>
    </row>
    <row r="37" spans="1:7" ht="20.399999999999999" outlineLevel="7" x14ac:dyDescent="0.25">
      <c r="A37" s="14" t="s">
        <v>50</v>
      </c>
      <c r="B37" s="15" t="s">
        <v>51</v>
      </c>
      <c r="C37" s="16">
        <v>380000</v>
      </c>
      <c r="D37" s="16">
        <v>109652</v>
      </c>
      <c r="E37" s="46">
        <f t="shared" si="1"/>
        <v>0.28855789473684212</v>
      </c>
      <c r="F37" s="42">
        <v>0</v>
      </c>
      <c r="G37" s="16">
        <v>0</v>
      </c>
    </row>
    <row r="38" spans="1:7" ht="30.6" outlineLevel="7" x14ac:dyDescent="0.25">
      <c r="A38" s="14" t="s">
        <v>52</v>
      </c>
      <c r="B38" s="15" t="s">
        <v>53</v>
      </c>
      <c r="C38" s="16">
        <v>230000</v>
      </c>
      <c r="D38" s="16">
        <v>0</v>
      </c>
      <c r="E38" s="47">
        <f t="shared" si="1"/>
        <v>0</v>
      </c>
      <c r="F38" s="42">
        <v>0</v>
      </c>
      <c r="G38" s="16">
        <v>0</v>
      </c>
    </row>
    <row r="39" spans="1:7" ht="13.2" outlineLevel="2" x14ac:dyDescent="0.25">
      <c r="A39" s="11" t="s">
        <v>54</v>
      </c>
      <c r="B39" s="12" t="s">
        <v>55</v>
      </c>
      <c r="C39" s="13">
        <v>1747896.94</v>
      </c>
      <c r="D39" s="13">
        <v>0</v>
      </c>
      <c r="E39" s="48">
        <f t="shared" si="1"/>
        <v>0</v>
      </c>
      <c r="F39" s="41">
        <v>1053981.8899999999</v>
      </c>
      <c r="G39" s="13">
        <v>0</v>
      </c>
    </row>
    <row r="40" spans="1:7" ht="40.799999999999997" outlineLevel="7" x14ac:dyDescent="0.25">
      <c r="A40" s="14" t="s">
        <v>56</v>
      </c>
      <c r="B40" s="15" t="s">
        <v>57</v>
      </c>
      <c r="C40" s="16">
        <v>1747896.94</v>
      </c>
      <c r="D40" s="16">
        <v>0</v>
      </c>
      <c r="E40" s="52">
        <f t="shared" si="1"/>
        <v>0</v>
      </c>
      <c r="F40" s="42">
        <v>1053981.8899999999</v>
      </c>
      <c r="G40" s="16">
        <v>0</v>
      </c>
    </row>
    <row r="41" spans="1:7" ht="20.399999999999999" outlineLevel="1" x14ac:dyDescent="0.25">
      <c r="A41" s="33" t="s">
        <v>58</v>
      </c>
      <c r="B41" s="34" t="s">
        <v>59</v>
      </c>
      <c r="C41" s="35">
        <v>132930841.62</v>
      </c>
      <c r="D41" s="35">
        <v>28442393.629999999</v>
      </c>
      <c r="E41" s="53">
        <f t="shared" si="1"/>
        <v>0.21396384227601792</v>
      </c>
      <c r="F41" s="41">
        <v>0</v>
      </c>
      <c r="G41" s="13">
        <v>0</v>
      </c>
    </row>
    <row r="42" spans="1:7" ht="13.2" outlineLevel="1" x14ac:dyDescent="0.25">
      <c r="A42" s="20"/>
      <c r="B42" s="21" t="s">
        <v>613</v>
      </c>
      <c r="C42" s="22"/>
      <c r="D42" s="22"/>
      <c r="E42" s="24"/>
      <c r="F42" s="41"/>
      <c r="G42" s="13"/>
    </row>
    <row r="43" spans="1:7" ht="13.2" outlineLevel="1" x14ac:dyDescent="0.25">
      <c r="A43" s="25"/>
      <c r="B43" s="26" t="s">
        <v>614</v>
      </c>
      <c r="C43" s="27">
        <v>0</v>
      </c>
      <c r="D43" s="27">
        <v>0</v>
      </c>
      <c r="E43" s="31">
        <v>0</v>
      </c>
      <c r="F43" s="41"/>
      <c r="G43" s="13"/>
    </row>
    <row r="44" spans="1:7" ht="13.2" outlineLevel="1" x14ac:dyDescent="0.25">
      <c r="A44" s="25"/>
      <c r="B44" s="26" t="s">
        <v>615</v>
      </c>
      <c r="C44" s="27">
        <v>420000</v>
      </c>
      <c r="D44" s="27">
        <v>0</v>
      </c>
      <c r="E44" s="31">
        <f t="shared" ref="E44" si="2">D44/C44</f>
        <v>0</v>
      </c>
      <c r="F44" s="41"/>
      <c r="G44" s="13"/>
    </row>
    <row r="45" spans="1:7" ht="13.2" outlineLevel="1" x14ac:dyDescent="0.25">
      <c r="A45" s="20"/>
      <c r="B45" s="21" t="s">
        <v>616</v>
      </c>
      <c r="C45" s="22">
        <f>C41-C44-C43</f>
        <v>132510841.62</v>
      </c>
      <c r="D45" s="22">
        <f>D41-D44</f>
        <v>28442393.629999999</v>
      </c>
      <c r="E45" s="31">
        <f>D45/C45</f>
        <v>0.21464201179526096</v>
      </c>
      <c r="F45" s="41"/>
      <c r="G45" s="13"/>
    </row>
    <row r="46" spans="1:7" ht="20.399999999999999" outlineLevel="2" x14ac:dyDescent="0.25">
      <c r="A46" s="11" t="s">
        <v>60</v>
      </c>
      <c r="B46" s="12" t="s">
        <v>61</v>
      </c>
      <c r="C46" s="13">
        <v>131652174.95</v>
      </c>
      <c r="D46" s="13">
        <v>28409893.629999999</v>
      </c>
      <c r="E46" s="48">
        <f t="shared" si="1"/>
        <v>0.21579509522565618</v>
      </c>
      <c r="F46" s="41">
        <v>0</v>
      </c>
      <c r="G46" s="13">
        <v>0</v>
      </c>
    </row>
    <row r="47" spans="1:7" ht="20.399999999999999" outlineLevel="7" x14ac:dyDescent="0.25">
      <c r="A47" s="14" t="s">
        <v>62</v>
      </c>
      <c r="B47" s="15" t="s">
        <v>11</v>
      </c>
      <c r="C47" s="16">
        <v>6712345.4400000004</v>
      </c>
      <c r="D47" s="16">
        <v>1145950.92</v>
      </c>
      <c r="E47" s="49">
        <f t="shared" si="1"/>
        <v>0.1707228762648425</v>
      </c>
      <c r="F47" s="42">
        <v>0</v>
      </c>
      <c r="G47" s="16">
        <v>0</v>
      </c>
    </row>
    <row r="48" spans="1:7" ht="20.399999999999999" outlineLevel="7" x14ac:dyDescent="0.25">
      <c r="A48" s="14" t="s">
        <v>63</v>
      </c>
      <c r="B48" s="15" t="s">
        <v>13</v>
      </c>
      <c r="C48" s="16">
        <v>79342499.510000005</v>
      </c>
      <c r="D48" s="16">
        <v>17495613.629999999</v>
      </c>
      <c r="E48" s="46">
        <f t="shared" si="1"/>
        <v>0.2205074674739094</v>
      </c>
      <c r="F48" s="42">
        <v>0</v>
      </c>
      <c r="G48" s="16">
        <v>0</v>
      </c>
    </row>
    <row r="49" spans="1:7" ht="20.399999999999999" outlineLevel="7" x14ac:dyDescent="0.25">
      <c r="A49" s="14" t="s">
        <v>64</v>
      </c>
      <c r="B49" s="15" t="s">
        <v>65</v>
      </c>
      <c r="C49" s="16">
        <v>45597330</v>
      </c>
      <c r="D49" s="16">
        <v>9768329.0800000001</v>
      </c>
      <c r="E49" s="47">
        <f t="shared" si="1"/>
        <v>0.21423028672950806</v>
      </c>
      <c r="F49" s="42">
        <v>0</v>
      </c>
      <c r="G49" s="16">
        <v>0</v>
      </c>
    </row>
    <row r="50" spans="1:7" ht="20.399999999999999" outlineLevel="2" x14ac:dyDescent="0.25">
      <c r="A50" s="11" t="s">
        <v>66</v>
      </c>
      <c r="B50" s="12" t="s">
        <v>67</v>
      </c>
      <c r="C50" s="13">
        <v>612000</v>
      </c>
      <c r="D50" s="13">
        <v>5000</v>
      </c>
      <c r="E50" s="48">
        <f t="shared" si="1"/>
        <v>8.1699346405228763E-3</v>
      </c>
      <c r="F50" s="41">
        <v>0</v>
      </c>
      <c r="G50" s="13">
        <v>0</v>
      </c>
    </row>
    <row r="51" spans="1:7" ht="13.2" outlineLevel="7" x14ac:dyDescent="0.25">
      <c r="A51" s="14" t="s">
        <v>68</v>
      </c>
      <c r="B51" s="15" t="s">
        <v>69</v>
      </c>
      <c r="C51" s="16">
        <v>312000</v>
      </c>
      <c r="D51" s="16">
        <v>5000</v>
      </c>
      <c r="E51" s="49">
        <f t="shared" si="1"/>
        <v>1.6025641025641024E-2</v>
      </c>
      <c r="F51" s="42">
        <v>0</v>
      </c>
      <c r="G51" s="16">
        <v>0</v>
      </c>
    </row>
    <row r="52" spans="1:7" ht="40.799999999999997" outlineLevel="7" x14ac:dyDescent="0.25">
      <c r="A52" s="14" t="s">
        <v>70</v>
      </c>
      <c r="B52" s="15" t="s">
        <v>71</v>
      </c>
      <c r="C52" s="16">
        <v>300000</v>
      </c>
      <c r="D52" s="16">
        <v>0</v>
      </c>
      <c r="E52" s="47">
        <f t="shared" si="1"/>
        <v>0</v>
      </c>
      <c r="F52" s="42">
        <v>0</v>
      </c>
      <c r="G52" s="16">
        <v>0</v>
      </c>
    </row>
    <row r="53" spans="1:7" ht="13.2" outlineLevel="2" x14ac:dyDescent="0.25">
      <c r="A53" s="11" t="s">
        <v>72</v>
      </c>
      <c r="B53" s="12" t="s">
        <v>73</v>
      </c>
      <c r="C53" s="13">
        <v>500000</v>
      </c>
      <c r="D53" s="13">
        <v>27500</v>
      </c>
      <c r="E53" s="48">
        <f t="shared" si="1"/>
        <v>5.5E-2</v>
      </c>
      <c r="F53" s="41">
        <v>0</v>
      </c>
      <c r="G53" s="13">
        <v>0</v>
      </c>
    </row>
    <row r="54" spans="1:7" ht="13.2" outlineLevel="7" x14ac:dyDescent="0.25">
      <c r="A54" s="14" t="s">
        <v>74</v>
      </c>
      <c r="B54" s="15" t="s">
        <v>75</v>
      </c>
      <c r="C54" s="16">
        <v>500000</v>
      </c>
      <c r="D54" s="16">
        <v>27500</v>
      </c>
      <c r="E54" s="51">
        <f t="shared" si="1"/>
        <v>5.5E-2</v>
      </c>
      <c r="F54" s="42">
        <v>0</v>
      </c>
      <c r="G54" s="16">
        <v>0</v>
      </c>
    </row>
    <row r="55" spans="1:7" ht="13.2" outlineLevel="2" x14ac:dyDescent="0.25">
      <c r="A55" s="11" t="s">
        <v>76</v>
      </c>
      <c r="B55" s="12" t="s">
        <v>77</v>
      </c>
      <c r="C55" s="13">
        <v>166666.67000000001</v>
      </c>
      <c r="D55" s="13">
        <v>0</v>
      </c>
      <c r="E55" s="48">
        <f t="shared" si="1"/>
        <v>0</v>
      </c>
      <c r="F55" s="41">
        <v>0</v>
      </c>
      <c r="G55" s="13">
        <v>0</v>
      </c>
    </row>
    <row r="56" spans="1:7" ht="13.2" outlineLevel="7" x14ac:dyDescent="0.25">
      <c r="A56" s="14" t="s">
        <v>78</v>
      </c>
      <c r="B56" s="15" t="s">
        <v>79</v>
      </c>
      <c r="C56" s="16">
        <v>166666.67000000001</v>
      </c>
      <c r="D56" s="16">
        <v>0</v>
      </c>
      <c r="E56" s="51">
        <f t="shared" si="1"/>
        <v>0</v>
      </c>
      <c r="F56" s="42">
        <v>0</v>
      </c>
      <c r="G56" s="16">
        <v>0</v>
      </c>
    </row>
    <row r="57" spans="1:7" ht="13.2" outlineLevel="1" x14ac:dyDescent="0.25">
      <c r="A57" s="33" t="s">
        <v>80</v>
      </c>
      <c r="B57" s="34" t="s">
        <v>81</v>
      </c>
      <c r="C57" s="35">
        <v>1356107640</v>
      </c>
      <c r="D57" s="35">
        <v>294084156.33999997</v>
      </c>
      <c r="E57" s="53">
        <f t="shared" si="1"/>
        <v>0.21685900710654502</v>
      </c>
      <c r="F57" s="41">
        <v>26971440</v>
      </c>
      <c r="G57" s="13">
        <v>6673459.5</v>
      </c>
    </row>
    <row r="58" spans="1:7" ht="13.2" outlineLevel="1" x14ac:dyDescent="0.25">
      <c r="A58" s="20"/>
      <c r="B58" s="21" t="s">
        <v>613</v>
      </c>
      <c r="C58" s="22"/>
      <c r="D58" s="22"/>
      <c r="E58" s="24"/>
      <c r="F58" s="41"/>
      <c r="G58" s="13"/>
    </row>
    <row r="59" spans="1:7" ht="13.2" outlineLevel="1" x14ac:dyDescent="0.25">
      <c r="A59" s="25"/>
      <c r="B59" s="26" t="s">
        <v>614</v>
      </c>
      <c r="C59" s="27">
        <f>C63</f>
        <v>26971440</v>
      </c>
      <c r="D59" s="27">
        <f>D63</f>
        <v>6673459.5</v>
      </c>
      <c r="E59" s="54">
        <f t="shared" si="1"/>
        <v>0.24742688933182655</v>
      </c>
      <c r="F59" s="41"/>
      <c r="G59" s="13"/>
    </row>
    <row r="60" spans="1:7" ht="13.2" outlineLevel="1" x14ac:dyDescent="0.25">
      <c r="A60" s="25"/>
      <c r="B60" s="26" t="s">
        <v>615</v>
      </c>
      <c r="C60" s="27">
        <f>C64+C65+432000</f>
        <v>1325075200</v>
      </c>
      <c r="D60" s="27">
        <f>D64+D65</f>
        <v>287275233.81999999</v>
      </c>
      <c r="E60" s="29">
        <f>D60/C60</f>
        <v>0.21679919284580981</v>
      </c>
      <c r="F60" s="41"/>
      <c r="G60" s="13"/>
    </row>
    <row r="61" spans="1:7" ht="13.2" outlineLevel="1" x14ac:dyDescent="0.25">
      <c r="A61" s="20"/>
      <c r="B61" s="21" t="s">
        <v>616</v>
      </c>
      <c r="C61" s="22">
        <f>C57-C60-C59</f>
        <v>4061000</v>
      </c>
      <c r="D61" s="22">
        <f>D57-D60-D59</f>
        <v>135463.01999998093</v>
      </c>
      <c r="E61" s="31">
        <f>D61/C61</f>
        <v>3.3357059837473758E-2</v>
      </c>
      <c r="F61" s="41"/>
      <c r="G61" s="13"/>
    </row>
    <row r="62" spans="1:7" ht="20.399999999999999" outlineLevel="2" x14ac:dyDescent="0.25">
      <c r="A62" s="11" t="s">
        <v>82</v>
      </c>
      <c r="B62" s="12" t="s">
        <v>83</v>
      </c>
      <c r="C62" s="13">
        <v>1351614640</v>
      </c>
      <c r="D62" s="13">
        <v>293948693.31999999</v>
      </c>
      <c r="E62" s="48">
        <f t="shared" si="1"/>
        <v>0.21747966071157679</v>
      </c>
      <c r="F62" s="41">
        <v>26971440</v>
      </c>
      <c r="G62" s="13">
        <v>6673459.5</v>
      </c>
    </row>
    <row r="63" spans="1:7" ht="30.6" outlineLevel="7" x14ac:dyDescent="0.25">
      <c r="A63" s="14" t="s">
        <v>84</v>
      </c>
      <c r="B63" s="15" t="s">
        <v>85</v>
      </c>
      <c r="C63" s="16">
        <v>26971440</v>
      </c>
      <c r="D63" s="16">
        <v>6673459.5</v>
      </c>
      <c r="E63" s="49">
        <f t="shared" si="1"/>
        <v>0.24742688933182655</v>
      </c>
      <c r="F63" s="42">
        <v>26971440</v>
      </c>
      <c r="G63" s="16">
        <v>6673459.5</v>
      </c>
    </row>
    <row r="64" spans="1:7" ht="71.400000000000006" outlineLevel="7" x14ac:dyDescent="0.25">
      <c r="A64" s="14" t="s">
        <v>86</v>
      </c>
      <c r="B64" s="17" t="s">
        <v>87</v>
      </c>
      <c r="C64" s="16">
        <v>742072600</v>
      </c>
      <c r="D64" s="16">
        <v>153375963.24000001</v>
      </c>
      <c r="E64" s="46">
        <f t="shared" si="1"/>
        <v>0.20668592701037608</v>
      </c>
      <c r="F64" s="42">
        <v>0</v>
      </c>
      <c r="G64" s="16">
        <v>0</v>
      </c>
    </row>
    <row r="65" spans="1:7" ht="81.599999999999994" outlineLevel="7" x14ac:dyDescent="0.25">
      <c r="A65" s="14" t="s">
        <v>88</v>
      </c>
      <c r="B65" s="17" t="s">
        <v>89</v>
      </c>
      <c r="C65" s="16">
        <v>582570600</v>
      </c>
      <c r="D65" s="16">
        <v>133899270.58</v>
      </c>
      <c r="E65" s="47">
        <f t="shared" si="1"/>
        <v>0.22984213515065813</v>
      </c>
      <c r="F65" s="42">
        <v>0</v>
      </c>
      <c r="G65" s="16">
        <v>0</v>
      </c>
    </row>
    <row r="66" spans="1:7" ht="13.2" outlineLevel="2" x14ac:dyDescent="0.25">
      <c r="A66" s="11" t="s">
        <v>90</v>
      </c>
      <c r="B66" s="12" t="s">
        <v>91</v>
      </c>
      <c r="C66" s="13">
        <v>4373000</v>
      </c>
      <c r="D66" s="13">
        <v>121995.12</v>
      </c>
      <c r="E66" s="48">
        <f t="shared" si="1"/>
        <v>2.7897351932311912E-2</v>
      </c>
      <c r="F66" s="41">
        <v>0</v>
      </c>
      <c r="G66" s="13">
        <v>0</v>
      </c>
    </row>
    <row r="67" spans="1:7" ht="20.399999999999999" outlineLevel="7" x14ac:dyDescent="0.25">
      <c r="A67" s="14" t="s">
        <v>92</v>
      </c>
      <c r="B67" s="15" t="s">
        <v>93</v>
      </c>
      <c r="C67" s="16">
        <v>580000</v>
      </c>
      <c r="D67" s="16">
        <v>121995.12</v>
      </c>
      <c r="E67" s="49">
        <f t="shared" si="1"/>
        <v>0.21033641379310344</v>
      </c>
      <c r="F67" s="42">
        <v>0</v>
      </c>
      <c r="G67" s="16">
        <v>0</v>
      </c>
    </row>
    <row r="68" spans="1:7" ht="13.2" outlineLevel="7" x14ac:dyDescent="0.25">
      <c r="A68" s="14" t="s">
        <v>94</v>
      </c>
      <c r="B68" s="15" t="s">
        <v>95</v>
      </c>
      <c r="C68" s="16">
        <v>8000</v>
      </c>
      <c r="D68" s="16">
        <v>0</v>
      </c>
      <c r="E68" s="46">
        <f t="shared" si="1"/>
        <v>0</v>
      </c>
      <c r="F68" s="42">
        <v>0</v>
      </c>
      <c r="G68" s="16">
        <v>0</v>
      </c>
    </row>
    <row r="69" spans="1:7" ht="13.2" outlineLevel="7" x14ac:dyDescent="0.25">
      <c r="A69" s="14" t="s">
        <v>96</v>
      </c>
      <c r="B69" s="15" t="s">
        <v>97</v>
      </c>
      <c r="C69" s="16">
        <v>200000</v>
      </c>
      <c r="D69" s="16">
        <v>0</v>
      </c>
      <c r="E69" s="46">
        <f t="shared" si="1"/>
        <v>0</v>
      </c>
      <c r="F69" s="42">
        <v>0</v>
      </c>
      <c r="G69" s="16">
        <v>0</v>
      </c>
    </row>
    <row r="70" spans="1:7" ht="20.399999999999999" outlineLevel="7" x14ac:dyDescent="0.25">
      <c r="A70" s="14" t="s">
        <v>98</v>
      </c>
      <c r="B70" s="15" t="s">
        <v>99</v>
      </c>
      <c r="C70" s="16">
        <v>3005000</v>
      </c>
      <c r="D70" s="16">
        <v>0</v>
      </c>
      <c r="E70" s="46">
        <f t="shared" si="1"/>
        <v>0</v>
      </c>
      <c r="F70" s="42">
        <v>0</v>
      </c>
      <c r="G70" s="16">
        <v>0</v>
      </c>
    </row>
    <row r="71" spans="1:7" ht="20.399999999999999" outlineLevel="7" x14ac:dyDescent="0.25">
      <c r="A71" s="14" t="s">
        <v>100</v>
      </c>
      <c r="B71" s="15" t="s">
        <v>101</v>
      </c>
      <c r="C71" s="16">
        <v>100000</v>
      </c>
      <c r="D71" s="16">
        <v>0</v>
      </c>
      <c r="E71" s="46">
        <f t="shared" si="1"/>
        <v>0</v>
      </c>
      <c r="F71" s="42">
        <v>0</v>
      </c>
      <c r="G71" s="16">
        <v>0</v>
      </c>
    </row>
    <row r="72" spans="1:7" ht="20.399999999999999" outlineLevel="7" x14ac:dyDescent="0.25">
      <c r="A72" s="14" t="s">
        <v>102</v>
      </c>
      <c r="B72" s="15" t="s">
        <v>93</v>
      </c>
      <c r="C72" s="16">
        <v>480000</v>
      </c>
      <c r="D72" s="16">
        <v>0</v>
      </c>
      <c r="E72" s="47">
        <f t="shared" si="1"/>
        <v>0</v>
      </c>
      <c r="F72" s="42">
        <v>0</v>
      </c>
      <c r="G72" s="16">
        <v>0</v>
      </c>
    </row>
    <row r="73" spans="1:7" ht="20.399999999999999" outlineLevel="2" x14ac:dyDescent="0.25">
      <c r="A73" s="11" t="s">
        <v>103</v>
      </c>
      <c r="B73" s="12" t="s">
        <v>104</v>
      </c>
      <c r="C73" s="13">
        <v>120000</v>
      </c>
      <c r="D73" s="13">
        <v>13467.9</v>
      </c>
      <c r="E73" s="48">
        <f t="shared" si="1"/>
        <v>0.1122325</v>
      </c>
      <c r="F73" s="41">
        <v>0</v>
      </c>
      <c r="G73" s="13">
        <v>0</v>
      </c>
    </row>
    <row r="74" spans="1:7" ht="13.2" outlineLevel="7" x14ac:dyDescent="0.25">
      <c r="A74" s="14" t="s">
        <v>105</v>
      </c>
      <c r="B74" s="15" t="s">
        <v>106</v>
      </c>
      <c r="C74" s="16">
        <v>120000</v>
      </c>
      <c r="D74" s="16">
        <v>13467.9</v>
      </c>
      <c r="E74" s="51">
        <f t="shared" si="1"/>
        <v>0.1122325</v>
      </c>
      <c r="F74" s="42">
        <v>0</v>
      </c>
      <c r="G74" s="16">
        <v>0</v>
      </c>
    </row>
    <row r="75" spans="1:7" ht="13.2" outlineLevel="1" x14ac:dyDescent="0.25">
      <c r="A75" s="33" t="s">
        <v>107</v>
      </c>
      <c r="B75" s="34" t="s">
        <v>108</v>
      </c>
      <c r="C75" s="35">
        <v>5899587.96</v>
      </c>
      <c r="D75" s="35">
        <v>276733</v>
      </c>
      <c r="E75" s="53">
        <f t="shared" si="1"/>
        <v>4.6907174174923225E-2</v>
      </c>
      <c r="F75" s="41">
        <v>2643300</v>
      </c>
      <c r="G75" s="13">
        <v>0</v>
      </c>
    </row>
    <row r="76" spans="1:7" ht="13.2" outlineLevel="1" x14ac:dyDescent="0.25">
      <c r="A76" s="20"/>
      <c r="B76" s="21" t="s">
        <v>613</v>
      </c>
      <c r="C76" s="22"/>
      <c r="D76" s="22"/>
      <c r="E76" s="24"/>
      <c r="F76" s="41"/>
      <c r="G76" s="13"/>
    </row>
    <row r="77" spans="1:7" ht="13.2" outlineLevel="1" x14ac:dyDescent="0.25">
      <c r="A77" s="25"/>
      <c r="B77" s="26" t="s">
        <v>614</v>
      </c>
      <c r="C77" s="27">
        <v>2643300</v>
      </c>
      <c r="D77" s="27">
        <v>0</v>
      </c>
      <c r="E77" s="29">
        <f>E76</f>
        <v>0</v>
      </c>
      <c r="F77" s="41"/>
      <c r="G77" s="13"/>
    </row>
    <row r="78" spans="1:7" ht="13.2" outlineLevel="1" x14ac:dyDescent="0.25">
      <c r="A78" s="25"/>
      <c r="B78" s="26" t="s">
        <v>615</v>
      </c>
      <c r="C78" s="27">
        <v>1755619.16</v>
      </c>
      <c r="D78" s="27">
        <v>0</v>
      </c>
      <c r="E78" s="29">
        <f>E77</f>
        <v>0</v>
      </c>
      <c r="F78" s="41"/>
      <c r="G78" s="13"/>
    </row>
    <row r="79" spans="1:7" ht="13.2" outlineLevel="1" x14ac:dyDescent="0.25">
      <c r="A79" s="20"/>
      <c r="B79" s="21" t="s">
        <v>616</v>
      </c>
      <c r="C79" s="22">
        <f>C75-C78-C77</f>
        <v>1500668.7999999998</v>
      </c>
      <c r="D79" s="22">
        <f>D75-D78-D77</f>
        <v>276733</v>
      </c>
      <c r="E79" s="31">
        <f>E78</f>
        <v>0</v>
      </c>
      <c r="F79" s="41"/>
      <c r="G79" s="13"/>
    </row>
    <row r="80" spans="1:7" ht="20.399999999999999" outlineLevel="2" x14ac:dyDescent="0.25">
      <c r="A80" s="11" t="s">
        <v>109</v>
      </c>
      <c r="B80" s="12" t="s">
        <v>110</v>
      </c>
      <c r="C80" s="13">
        <v>1516003.34</v>
      </c>
      <c r="D80" s="13">
        <v>276733</v>
      </c>
      <c r="E80" s="48">
        <f t="shared" si="1"/>
        <v>0.18254115455972544</v>
      </c>
      <c r="F80" s="41">
        <v>0</v>
      </c>
      <c r="G80" s="13">
        <v>0</v>
      </c>
    </row>
    <row r="81" spans="1:7" ht="20.399999999999999" outlineLevel="7" x14ac:dyDescent="0.25">
      <c r="A81" s="14" t="s">
        <v>111</v>
      </c>
      <c r="B81" s="15" t="s">
        <v>112</v>
      </c>
      <c r="C81" s="16">
        <v>315700</v>
      </c>
      <c r="D81" s="16">
        <v>0</v>
      </c>
      <c r="E81" s="49">
        <f t="shared" si="1"/>
        <v>0</v>
      </c>
      <c r="F81" s="42">
        <v>0</v>
      </c>
      <c r="G81" s="16">
        <v>0</v>
      </c>
    </row>
    <row r="82" spans="1:7" ht="20.399999999999999" outlineLevel="7" x14ac:dyDescent="0.25">
      <c r="A82" s="14" t="s">
        <v>113</v>
      </c>
      <c r="B82" s="15" t="s">
        <v>114</v>
      </c>
      <c r="C82" s="16">
        <v>331200</v>
      </c>
      <c r="D82" s="16">
        <v>269133</v>
      </c>
      <c r="E82" s="46">
        <f t="shared" si="1"/>
        <v>0.81259963768115939</v>
      </c>
      <c r="F82" s="42">
        <v>0</v>
      </c>
      <c r="G82" s="16">
        <v>0</v>
      </c>
    </row>
    <row r="83" spans="1:7" ht="20.399999999999999" outlineLevel="7" x14ac:dyDescent="0.25">
      <c r="A83" s="14" t="s">
        <v>115</v>
      </c>
      <c r="B83" s="15" t="s">
        <v>116</v>
      </c>
      <c r="C83" s="16">
        <v>365000</v>
      </c>
      <c r="D83" s="16">
        <v>7600</v>
      </c>
      <c r="E83" s="46">
        <f t="shared" si="1"/>
        <v>2.0821917808219178E-2</v>
      </c>
      <c r="F83" s="42">
        <v>0</v>
      </c>
      <c r="G83" s="16">
        <v>0</v>
      </c>
    </row>
    <row r="84" spans="1:7" ht="40.799999999999997" outlineLevel="7" x14ac:dyDescent="0.25">
      <c r="A84" s="14" t="s">
        <v>117</v>
      </c>
      <c r="B84" s="15" t="s">
        <v>118</v>
      </c>
      <c r="C84" s="16">
        <v>242327.78</v>
      </c>
      <c r="D84" s="16">
        <v>0</v>
      </c>
      <c r="E84" s="46">
        <f t="shared" si="1"/>
        <v>0</v>
      </c>
      <c r="F84" s="42">
        <v>0</v>
      </c>
      <c r="G84" s="16">
        <v>0</v>
      </c>
    </row>
    <row r="85" spans="1:7" ht="40.799999999999997" outlineLevel="7" x14ac:dyDescent="0.25">
      <c r="A85" s="14" t="s">
        <v>119</v>
      </c>
      <c r="B85" s="15" t="s">
        <v>120</v>
      </c>
      <c r="C85" s="16">
        <v>200000</v>
      </c>
      <c r="D85" s="16">
        <v>0</v>
      </c>
      <c r="E85" s="46">
        <f t="shared" si="1"/>
        <v>0</v>
      </c>
      <c r="F85" s="42">
        <v>0</v>
      </c>
      <c r="G85" s="16">
        <v>0</v>
      </c>
    </row>
    <row r="86" spans="1:7" ht="30.6" outlineLevel="7" x14ac:dyDescent="0.25">
      <c r="A86" s="14" t="s">
        <v>121</v>
      </c>
      <c r="B86" s="15" t="s">
        <v>122</v>
      </c>
      <c r="C86" s="16">
        <v>61775.56</v>
      </c>
      <c r="D86" s="16">
        <v>0</v>
      </c>
      <c r="E86" s="47">
        <f t="shared" si="1"/>
        <v>0</v>
      </c>
      <c r="F86" s="42">
        <v>0</v>
      </c>
      <c r="G86" s="16">
        <v>0</v>
      </c>
    </row>
    <row r="87" spans="1:7" ht="13.2" outlineLevel="2" x14ac:dyDescent="0.25">
      <c r="A87" s="11" t="s">
        <v>123</v>
      </c>
      <c r="B87" s="12" t="s">
        <v>124</v>
      </c>
      <c r="C87" s="13">
        <v>4383584.62</v>
      </c>
      <c r="D87" s="13">
        <v>0</v>
      </c>
      <c r="E87" s="48">
        <f t="shared" si="1"/>
        <v>0</v>
      </c>
      <c r="F87" s="41">
        <v>2643300</v>
      </c>
      <c r="G87" s="13">
        <v>0</v>
      </c>
    </row>
    <row r="88" spans="1:7" ht="20.399999999999999" outlineLevel="7" x14ac:dyDescent="0.25">
      <c r="A88" s="14" t="s">
        <v>125</v>
      </c>
      <c r="B88" s="15" t="s">
        <v>126</v>
      </c>
      <c r="C88" s="16">
        <v>4383584.62</v>
      </c>
      <c r="D88" s="16">
        <v>0</v>
      </c>
      <c r="E88" s="51">
        <f t="shared" si="1"/>
        <v>0</v>
      </c>
      <c r="F88" s="42">
        <v>2643300</v>
      </c>
      <c r="G88" s="16">
        <v>0</v>
      </c>
    </row>
    <row r="89" spans="1:7" ht="30.6" outlineLevel="1" x14ac:dyDescent="0.25">
      <c r="A89" s="33" t="s">
        <v>127</v>
      </c>
      <c r="B89" s="34" t="s">
        <v>128</v>
      </c>
      <c r="C89" s="35">
        <v>112637210.3</v>
      </c>
      <c r="D89" s="35">
        <v>17968097.02</v>
      </c>
      <c r="E89" s="53">
        <f t="shared" si="1"/>
        <v>0.15952185758279563</v>
      </c>
      <c r="F89" s="41">
        <v>24765900</v>
      </c>
      <c r="G89" s="13">
        <v>4378046.96</v>
      </c>
    </row>
    <row r="90" spans="1:7" ht="13.2" outlineLevel="1" x14ac:dyDescent="0.25">
      <c r="A90" s="20"/>
      <c r="B90" s="21" t="s">
        <v>613</v>
      </c>
      <c r="C90" s="22"/>
      <c r="D90" s="22"/>
      <c r="E90" s="24"/>
      <c r="F90" s="41"/>
      <c r="G90" s="13"/>
    </row>
    <row r="91" spans="1:7" ht="13.2" outlineLevel="1" x14ac:dyDescent="0.25">
      <c r="A91" s="25"/>
      <c r="B91" s="26" t="s">
        <v>614</v>
      </c>
      <c r="C91" s="27">
        <v>24765900</v>
      </c>
      <c r="D91" s="27">
        <v>4378046.96</v>
      </c>
      <c r="E91" s="29">
        <f>D91/C91</f>
        <v>0.17677722029080309</v>
      </c>
      <c r="F91" s="41"/>
      <c r="G91" s="13"/>
    </row>
    <row r="92" spans="1:7" ht="13.2" outlineLevel="1" x14ac:dyDescent="0.25">
      <c r="A92" s="25"/>
      <c r="B92" s="26" t="s">
        <v>615</v>
      </c>
      <c r="C92" s="27">
        <v>75845400</v>
      </c>
      <c r="D92" s="27">
        <v>13183536.060000001</v>
      </c>
      <c r="E92" s="29">
        <f>D92/C92</f>
        <v>0.17382116858767968</v>
      </c>
      <c r="F92" s="41"/>
      <c r="G92" s="13"/>
    </row>
    <row r="93" spans="1:7" ht="13.2" outlineLevel="1" x14ac:dyDescent="0.25">
      <c r="A93" s="20"/>
      <c r="B93" s="21" t="s">
        <v>616</v>
      </c>
      <c r="C93" s="22">
        <f>C89-C92-C91</f>
        <v>12025910.299999997</v>
      </c>
      <c r="D93" s="22">
        <f>D89-D92-D91</f>
        <v>406513.99999999907</v>
      </c>
      <c r="E93" s="31">
        <f>D93/C93</f>
        <v>3.3803179123995226E-2</v>
      </c>
      <c r="F93" s="41"/>
      <c r="G93" s="13"/>
    </row>
    <row r="94" spans="1:7" ht="20.399999999999999" outlineLevel="2" x14ac:dyDescent="0.25">
      <c r="A94" s="11" t="s">
        <v>129</v>
      </c>
      <c r="B94" s="12" t="s">
        <v>130</v>
      </c>
      <c r="C94" s="13">
        <v>3652060.3</v>
      </c>
      <c r="D94" s="13">
        <v>406514</v>
      </c>
      <c r="E94" s="48">
        <f t="shared" si="1"/>
        <v>0.11131086745747326</v>
      </c>
      <c r="F94" s="41">
        <v>0</v>
      </c>
      <c r="G94" s="13">
        <v>0</v>
      </c>
    </row>
    <row r="95" spans="1:7" ht="20.399999999999999" outlineLevel="7" x14ac:dyDescent="0.25">
      <c r="A95" s="14" t="s">
        <v>131</v>
      </c>
      <c r="B95" s="15" t="s">
        <v>132</v>
      </c>
      <c r="C95" s="16">
        <v>1008545</v>
      </c>
      <c r="D95" s="16">
        <v>131564</v>
      </c>
      <c r="E95" s="49">
        <f t="shared" si="1"/>
        <v>0.13044931064057627</v>
      </c>
      <c r="F95" s="42">
        <v>0</v>
      </c>
      <c r="G95" s="16">
        <v>0</v>
      </c>
    </row>
    <row r="96" spans="1:7" ht="13.2" outlineLevel="7" x14ac:dyDescent="0.25">
      <c r="A96" s="14" t="s">
        <v>133</v>
      </c>
      <c r="B96" s="15" t="s">
        <v>134</v>
      </c>
      <c r="C96" s="16">
        <v>1299600</v>
      </c>
      <c r="D96" s="16">
        <v>274950</v>
      </c>
      <c r="E96" s="46">
        <f t="shared" si="1"/>
        <v>0.21156509695290859</v>
      </c>
      <c r="F96" s="42">
        <v>0</v>
      </c>
      <c r="G96" s="16">
        <v>0</v>
      </c>
    </row>
    <row r="97" spans="1:7" ht="13.2" outlineLevel="7" x14ac:dyDescent="0.25">
      <c r="A97" s="14" t="s">
        <v>135</v>
      </c>
      <c r="B97" s="15" t="s">
        <v>136</v>
      </c>
      <c r="C97" s="16">
        <v>1343915.3</v>
      </c>
      <c r="D97" s="16">
        <v>0</v>
      </c>
      <c r="E97" s="47">
        <f t="shared" ref="E97:E180" si="3">D97/C97</f>
        <v>0</v>
      </c>
      <c r="F97" s="42">
        <v>0</v>
      </c>
      <c r="G97" s="16">
        <v>0</v>
      </c>
    </row>
    <row r="98" spans="1:7" ht="20.399999999999999" outlineLevel="2" x14ac:dyDescent="0.25">
      <c r="A98" s="11" t="s">
        <v>137</v>
      </c>
      <c r="B98" s="12" t="s">
        <v>138</v>
      </c>
      <c r="C98" s="13">
        <v>10916550</v>
      </c>
      <c r="D98" s="13">
        <v>0</v>
      </c>
      <c r="E98" s="48">
        <f t="shared" si="3"/>
        <v>0</v>
      </c>
      <c r="F98" s="41">
        <v>0</v>
      </c>
      <c r="G98" s="13">
        <v>0</v>
      </c>
    </row>
    <row r="99" spans="1:7" ht="13.2" outlineLevel="7" x14ac:dyDescent="0.25">
      <c r="A99" s="14" t="s">
        <v>139</v>
      </c>
      <c r="B99" s="15" t="s">
        <v>140</v>
      </c>
      <c r="C99" s="16">
        <v>8091327.7800000003</v>
      </c>
      <c r="D99" s="16">
        <v>0</v>
      </c>
      <c r="E99" s="49">
        <f t="shared" si="3"/>
        <v>0</v>
      </c>
      <c r="F99" s="42">
        <v>0</v>
      </c>
      <c r="G99" s="16">
        <v>0</v>
      </c>
    </row>
    <row r="100" spans="1:7" ht="30.6" outlineLevel="7" x14ac:dyDescent="0.25">
      <c r="A100" s="14" t="s">
        <v>141</v>
      </c>
      <c r="B100" s="15" t="s">
        <v>142</v>
      </c>
      <c r="C100" s="16">
        <v>16500</v>
      </c>
      <c r="D100" s="16">
        <v>0</v>
      </c>
      <c r="E100" s="46">
        <f t="shared" si="3"/>
        <v>0</v>
      </c>
      <c r="F100" s="42">
        <v>0</v>
      </c>
      <c r="G100" s="16">
        <v>0</v>
      </c>
    </row>
    <row r="101" spans="1:7" ht="40.799999999999997" outlineLevel="7" x14ac:dyDescent="0.25">
      <c r="A101" s="14" t="s">
        <v>143</v>
      </c>
      <c r="B101" s="15" t="s">
        <v>144</v>
      </c>
      <c r="C101" s="16">
        <v>2808722.22</v>
      </c>
      <c r="D101" s="16">
        <v>0</v>
      </c>
      <c r="E101" s="47">
        <f t="shared" si="3"/>
        <v>0</v>
      </c>
      <c r="F101" s="42">
        <v>0</v>
      </c>
      <c r="G101" s="16">
        <v>0</v>
      </c>
    </row>
    <row r="102" spans="1:7" ht="20.399999999999999" outlineLevel="2" x14ac:dyDescent="0.25">
      <c r="A102" s="11" t="s">
        <v>145</v>
      </c>
      <c r="B102" s="12" t="s">
        <v>146</v>
      </c>
      <c r="C102" s="13">
        <v>98068600</v>
      </c>
      <c r="D102" s="13">
        <v>17561583.02</v>
      </c>
      <c r="E102" s="48">
        <f t="shared" si="3"/>
        <v>0.17907447460247214</v>
      </c>
      <c r="F102" s="41">
        <v>24765900</v>
      </c>
      <c r="G102" s="13">
        <v>4378046.96</v>
      </c>
    </row>
    <row r="103" spans="1:7" ht="61.2" outlineLevel="7" x14ac:dyDescent="0.25">
      <c r="A103" s="14" t="s">
        <v>147</v>
      </c>
      <c r="B103" s="17" t="s">
        <v>148</v>
      </c>
      <c r="C103" s="16">
        <v>27381900</v>
      </c>
      <c r="D103" s="16">
        <v>5065783.0199999996</v>
      </c>
      <c r="E103" s="49">
        <f t="shared" si="3"/>
        <v>0.18500480317289886</v>
      </c>
      <c r="F103" s="42">
        <v>0</v>
      </c>
      <c r="G103" s="16">
        <v>0</v>
      </c>
    </row>
    <row r="104" spans="1:7" ht="30.6" outlineLevel="7" x14ac:dyDescent="0.25">
      <c r="A104" s="14" t="s">
        <v>149</v>
      </c>
      <c r="B104" s="15" t="s">
        <v>150</v>
      </c>
      <c r="C104" s="16">
        <v>70686700</v>
      </c>
      <c r="D104" s="16">
        <v>12495800</v>
      </c>
      <c r="E104" s="47">
        <f t="shared" si="3"/>
        <v>0.17677724380965584</v>
      </c>
      <c r="F104" s="42">
        <v>24765900</v>
      </c>
      <c r="G104" s="16">
        <v>4378046.96</v>
      </c>
    </row>
    <row r="105" spans="1:7" ht="20.399999999999999" outlineLevel="1" x14ac:dyDescent="0.25">
      <c r="A105" s="33" t="s">
        <v>151</v>
      </c>
      <c r="B105" s="34" t="s">
        <v>152</v>
      </c>
      <c r="C105" s="35">
        <v>94827493.540000007</v>
      </c>
      <c r="D105" s="35">
        <v>3136934.27</v>
      </c>
      <c r="E105" s="53">
        <f t="shared" si="3"/>
        <v>3.3080430083041082E-2</v>
      </c>
      <c r="F105" s="41">
        <v>0</v>
      </c>
      <c r="G105" s="13">
        <v>0</v>
      </c>
    </row>
    <row r="106" spans="1:7" ht="13.2" outlineLevel="1" x14ac:dyDescent="0.25">
      <c r="A106" s="20"/>
      <c r="B106" s="21" t="s">
        <v>613</v>
      </c>
      <c r="C106" s="22"/>
      <c r="D106" s="22"/>
      <c r="E106" s="24"/>
      <c r="F106" s="41"/>
      <c r="G106" s="13"/>
    </row>
    <row r="107" spans="1:7" ht="13.2" outlineLevel="1" x14ac:dyDescent="0.25">
      <c r="A107" s="25"/>
      <c r="B107" s="26" t="s">
        <v>614</v>
      </c>
      <c r="C107" s="27"/>
      <c r="D107" s="27"/>
      <c r="E107" s="29"/>
      <c r="F107" s="41"/>
      <c r="G107" s="13"/>
    </row>
    <row r="108" spans="1:7" ht="13.2" outlineLevel="1" x14ac:dyDescent="0.25">
      <c r="A108" s="25"/>
      <c r="B108" s="26" t="s">
        <v>615</v>
      </c>
      <c r="C108" s="27">
        <v>4320000</v>
      </c>
      <c r="D108" s="27">
        <v>0</v>
      </c>
      <c r="E108" s="29">
        <f>D108/C108</f>
        <v>0</v>
      </c>
      <c r="F108" s="41"/>
      <c r="G108" s="13"/>
    </row>
    <row r="109" spans="1:7" ht="13.2" outlineLevel="1" x14ac:dyDescent="0.25">
      <c r="A109" s="20"/>
      <c r="B109" s="21" t="s">
        <v>616</v>
      </c>
      <c r="C109" s="22">
        <f>C105-C108</f>
        <v>90507493.540000007</v>
      </c>
      <c r="D109" s="22">
        <f>D105-D108</f>
        <v>3136934.27</v>
      </c>
      <c r="E109" s="31">
        <f>D109/C109</f>
        <v>3.465938727618862E-2</v>
      </c>
      <c r="F109" s="41"/>
      <c r="G109" s="13"/>
    </row>
    <row r="110" spans="1:7" ht="20.399999999999999" outlineLevel="2" x14ac:dyDescent="0.25">
      <c r="A110" s="11" t="s">
        <v>153</v>
      </c>
      <c r="B110" s="12" t="s">
        <v>154</v>
      </c>
      <c r="C110" s="13">
        <v>94727493.540000007</v>
      </c>
      <c r="D110" s="13">
        <v>3095934.27</v>
      </c>
      <c r="E110" s="48">
        <f t="shared" si="3"/>
        <v>3.2682531272641542E-2</v>
      </c>
      <c r="F110" s="41">
        <v>0</v>
      </c>
      <c r="G110" s="13">
        <v>0</v>
      </c>
    </row>
    <row r="111" spans="1:7" ht="20.399999999999999" outlineLevel="7" x14ac:dyDescent="0.25">
      <c r="A111" s="14" t="s">
        <v>155</v>
      </c>
      <c r="B111" s="15" t="s">
        <v>156</v>
      </c>
      <c r="C111" s="16">
        <v>1080000</v>
      </c>
      <c r="D111" s="16">
        <v>270000</v>
      </c>
      <c r="E111" s="49">
        <f t="shared" si="3"/>
        <v>0.25</v>
      </c>
      <c r="F111" s="42">
        <v>0</v>
      </c>
      <c r="G111" s="16">
        <v>0</v>
      </c>
    </row>
    <row r="112" spans="1:7" ht="13.2" outlineLevel="7" x14ac:dyDescent="0.25">
      <c r="A112" s="14" t="s">
        <v>157</v>
      </c>
      <c r="B112" s="15" t="s">
        <v>158</v>
      </c>
      <c r="C112" s="16">
        <v>3056880</v>
      </c>
      <c r="D112" s="16">
        <v>640395</v>
      </c>
      <c r="E112" s="46">
        <f t="shared" si="3"/>
        <v>0.20949301248331631</v>
      </c>
      <c r="F112" s="42">
        <v>0</v>
      </c>
      <c r="G112" s="16">
        <v>0</v>
      </c>
    </row>
    <row r="113" spans="1:7" ht="20.399999999999999" outlineLevel="7" x14ac:dyDescent="0.25">
      <c r="A113" s="14" t="s">
        <v>159</v>
      </c>
      <c r="B113" s="15" t="s">
        <v>160</v>
      </c>
      <c r="C113" s="16">
        <v>4072896</v>
      </c>
      <c r="D113" s="16">
        <v>832520</v>
      </c>
      <c r="E113" s="46">
        <f t="shared" si="3"/>
        <v>0.20440492465312152</v>
      </c>
      <c r="F113" s="42">
        <v>0</v>
      </c>
      <c r="G113" s="16">
        <v>0</v>
      </c>
    </row>
    <row r="114" spans="1:7" ht="20.399999999999999" outlineLevel="7" x14ac:dyDescent="0.25">
      <c r="A114" s="14" t="s">
        <v>161</v>
      </c>
      <c r="B114" s="15" t="s">
        <v>162</v>
      </c>
      <c r="C114" s="16">
        <v>156890</v>
      </c>
      <c r="D114" s="16">
        <v>152690</v>
      </c>
      <c r="E114" s="46">
        <f t="shared" si="3"/>
        <v>0.97322965134807826</v>
      </c>
      <c r="F114" s="42">
        <v>0</v>
      </c>
      <c r="G114" s="16">
        <v>0</v>
      </c>
    </row>
    <row r="115" spans="1:7" ht="20.399999999999999" outlineLevel="7" x14ac:dyDescent="0.25">
      <c r="A115" s="14" t="s">
        <v>163</v>
      </c>
      <c r="B115" s="15" t="s">
        <v>164</v>
      </c>
      <c r="C115" s="16">
        <v>2431257.54</v>
      </c>
      <c r="D115" s="16">
        <v>523280.2</v>
      </c>
      <c r="E115" s="46">
        <f t="shared" si="3"/>
        <v>0.21523026310079846</v>
      </c>
      <c r="F115" s="42">
        <v>0</v>
      </c>
      <c r="G115" s="16">
        <v>0</v>
      </c>
    </row>
    <row r="116" spans="1:7" ht="30.6" outlineLevel="7" x14ac:dyDescent="0.25">
      <c r="A116" s="14" t="s">
        <v>165</v>
      </c>
      <c r="B116" s="15" t="s">
        <v>166</v>
      </c>
      <c r="C116" s="16">
        <v>79129570</v>
      </c>
      <c r="D116" s="16">
        <v>677049.07</v>
      </c>
      <c r="E116" s="46">
        <f t="shared" si="3"/>
        <v>8.5562081280108043E-3</v>
      </c>
      <c r="F116" s="42">
        <v>0</v>
      </c>
      <c r="G116" s="16">
        <v>0</v>
      </c>
    </row>
    <row r="117" spans="1:7" ht="30.6" outlineLevel="7" x14ac:dyDescent="0.25">
      <c r="A117" s="14" t="s">
        <v>167</v>
      </c>
      <c r="B117" s="15" t="s">
        <v>168</v>
      </c>
      <c r="C117" s="16">
        <v>4800000</v>
      </c>
      <c r="D117" s="16">
        <v>0</v>
      </c>
      <c r="E117" s="47">
        <f t="shared" si="3"/>
        <v>0</v>
      </c>
      <c r="F117" s="42">
        <v>0</v>
      </c>
      <c r="G117" s="16">
        <v>0</v>
      </c>
    </row>
    <row r="118" spans="1:7" ht="20.399999999999999" outlineLevel="2" x14ac:dyDescent="0.25">
      <c r="A118" s="11" t="s">
        <v>169</v>
      </c>
      <c r="B118" s="12" t="s">
        <v>170</v>
      </c>
      <c r="C118" s="13">
        <v>100000</v>
      </c>
      <c r="D118" s="13">
        <v>41000</v>
      </c>
      <c r="E118" s="48">
        <f t="shared" si="3"/>
        <v>0.41</v>
      </c>
      <c r="F118" s="41">
        <v>0</v>
      </c>
      <c r="G118" s="13">
        <v>0</v>
      </c>
    </row>
    <row r="119" spans="1:7" ht="13.2" outlineLevel="7" x14ac:dyDescent="0.25">
      <c r="A119" s="14" t="s">
        <v>171</v>
      </c>
      <c r="B119" s="15" t="s">
        <v>172</v>
      </c>
      <c r="C119" s="16">
        <v>100000</v>
      </c>
      <c r="D119" s="16">
        <v>41000</v>
      </c>
      <c r="E119" s="51">
        <f t="shared" si="3"/>
        <v>0.41</v>
      </c>
      <c r="F119" s="42">
        <v>0</v>
      </c>
      <c r="G119" s="16">
        <v>0</v>
      </c>
    </row>
    <row r="120" spans="1:7" ht="30.6" outlineLevel="1" x14ac:dyDescent="0.25">
      <c r="A120" s="33" t="s">
        <v>173</v>
      </c>
      <c r="B120" s="34" t="s">
        <v>174</v>
      </c>
      <c r="C120" s="35">
        <v>49836968.759999998</v>
      </c>
      <c r="D120" s="35">
        <v>489148.85</v>
      </c>
      <c r="E120" s="53">
        <f t="shared" si="3"/>
        <v>9.8149799670922046E-3</v>
      </c>
      <c r="F120" s="41">
        <v>0</v>
      </c>
      <c r="G120" s="13">
        <v>0</v>
      </c>
    </row>
    <row r="121" spans="1:7" ht="13.2" outlineLevel="1" x14ac:dyDescent="0.25">
      <c r="A121" s="20"/>
      <c r="B121" s="21" t="s">
        <v>613</v>
      </c>
      <c r="C121" s="22"/>
      <c r="D121" s="22"/>
      <c r="E121" s="24"/>
      <c r="F121" s="41"/>
      <c r="G121" s="13"/>
    </row>
    <row r="122" spans="1:7" ht="13.2" outlineLevel="1" x14ac:dyDescent="0.25">
      <c r="A122" s="25"/>
      <c r="B122" s="26" t="s">
        <v>614</v>
      </c>
      <c r="C122" s="27"/>
      <c r="D122" s="27"/>
      <c r="E122" s="29"/>
      <c r="F122" s="41"/>
      <c r="G122" s="13"/>
    </row>
    <row r="123" spans="1:7" ht="13.2" outlineLevel="1" x14ac:dyDescent="0.25">
      <c r="A123" s="25"/>
      <c r="B123" s="26" t="s">
        <v>615</v>
      </c>
      <c r="C123" s="27">
        <v>44597200</v>
      </c>
      <c r="D123" s="27">
        <v>0</v>
      </c>
      <c r="E123" s="29">
        <f>D123/C123</f>
        <v>0</v>
      </c>
      <c r="F123" s="41"/>
      <c r="G123" s="13"/>
    </row>
    <row r="124" spans="1:7" ht="13.2" outlineLevel="1" x14ac:dyDescent="0.25">
      <c r="A124" s="20"/>
      <c r="B124" s="21" t="s">
        <v>616</v>
      </c>
      <c r="C124" s="22">
        <f>C120-C123-C122</f>
        <v>5239768.7599999979</v>
      </c>
      <c r="D124" s="22">
        <f>D120-D123</f>
        <v>489148.85</v>
      </c>
      <c r="E124" s="31">
        <f>D124/C124</f>
        <v>9.3353136828122199E-2</v>
      </c>
      <c r="F124" s="41"/>
      <c r="G124" s="13"/>
    </row>
    <row r="125" spans="1:7" ht="13.2" outlineLevel="2" x14ac:dyDescent="0.25">
      <c r="A125" s="11" t="s">
        <v>175</v>
      </c>
      <c r="B125" s="12" t="s">
        <v>176</v>
      </c>
      <c r="C125" s="13">
        <v>49836968.759999998</v>
      </c>
      <c r="D125" s="13">
        <v>489148.85</v>
      </c>
      <c r="E125" s="48">
        <f t="shared" si="3"/>
        <v>9.8149799670922046E-3</v>
      </c>
      <c r="F125" s="41">
        <v>0</v>
      </c>
      <c r="G125" s="13">
        <v>0</v>
      </c>
    </row>
    <row r="126" spans="1:7" ht="20.399999999999999" outlineLevel="7" x14ac:dyDescent="0.25">
      <c r="A126" s="14" t="s">
        <v>177</v>
      </c>
      <c r="B126" s="15" t="s">
        <v>178</v>
      </c>
      <c r="C126" s="16">
        <v>201600</v>
      </c>
      <c r="D126" s="16">
        <v>0</v>
      </c>
      <c r="E126" s="49">
        <f t="shared" si="3"/>
        <v>0</v>
      </c>
      <c r="F126" s="42">
        <v>0</v>
      </c>
      <c r="G126" s="16">
        <v>0</v>
      </c>
    </row>
    <row r="127" spans="1:7" ht="20.399999999999999" outlineLevel="7" x14ac:dyDescent="0.25">
      <c r="A127" s="14" t="s">
        <v>179</v>
      </c>
      <c r="B127" s="15" t="s">
        <v>180</v>
      </c>
      <c r="C127" s="16">
        <v>700000</v>
      </c>
      <c r="D127" s="16">
        <v>489148.85</v>
      </c>
      <c r="E127" s="46">
        <f t="shared" si="3"/>
        <v>0.69878407142857135</v>
      </c>
      <c r="F127" s="42">
        <v>0</v>
      </c>
      <c r="G127" s="16">
        <v>0</v>
      </c>
    </row>
    <row r="128" spans="1:7" ht="30.6" outlineLevel="7" x14ac:dyDescent="0.25">
      <c r="A128" s="14" t="s">
        <v>181</v>
      </c>
      <c r="B128" s="15" t="s">
        <v>182</v>
      </c>
      <c r="C128" s="16">
        <v>2628555.56</v>
      </c>
      <c r="D128" s="16">
        <v>0</v>
      </c>
      <c r="E128" s="46">
        <f t="shared" si="3"/>
        <v>0</v>
      </c>
      <c r="F128" s="42">
        <v>0</v>
      </c>
      <c r="G128" s="16">
        <v>0</v>
      </c>
    </row>
    <row r="129" spans="1:7" ht="30.6" outlineLevel="7" x14ac:dyDescent="0.25">
      <c r="A129" s="14" t="s">
        <v>183</v>
      </c>
      <c r="B129" s="15" t="s">
        <v>184</v>
      </c>
      <c r="C129" s="16">
        <v>9129000</v>
      </c>
      <c r="D129" s="16">
        <v>0</v>
      </c>
      <c r="E129" s="46">
        <f t="shared" si="3"/>
        <v>0</v>
      </c>
      <c r="F129" s="42">
        <v>0</v>
      </c>
      <c r="G129" s="16">
        <v>0</v>
      </c>
    </row>
    <row r="130" spans="1:7" ht="30.6" outlineLevel="7" x14ac:dyDescent="0.25">
      <c r="A130" s="14" t="s">
        <v>185</v>
      </c>
      <c r="B130" s="15" t="s">
        <v>186</v>
      </c>
      <c r="C130" s="16">
        <v>1597222.22</v>
      </c>
      <c r="D130" s="16">
        <v>0</v>
      </c>
      <c r="E130" s="46">
        <f t="shared" si="3"/>
        <v>0</v>
      </c>
      <c r="F130" s="42">
        <v>0</v>
      </c>
      <c r="G130" s="16">
        <v>0</v>
      </c>
    </row>
    <row r="131" spans="1:7" ht="20.399999999999999" outlineLevel="7" x14ac:dyDescent="0.25">
      <c r="A131" s="14" t="s">
        <v>187</v>
      </c>
      <c r="B131" s="15" t="s">
        <v>188</v>
      </c>
      <c r="C131" s="16">
        <v>11107368.76</v>
      </c>
      <c r="D131" s="16">
        <v>0</v>
      </c>
      <c r="E131" s="46">
        <f t="shared" si="3"/>
        <v>0</v>
      </c>
      <c r="F131" s="42">
        <v>0</v>
      </c>
      <c r="G131" s="16">
        <v>0</v>
      </c>
    </row>
    <row r="132" spans="1:7" ht="20.399999999999999" outlineLevel="7" x14ac:dyDescent="0.25">
      <c r="A132" s="14" t="s">
        <v>189</v>
      </c>
      <c r="B132" s="15" t="s">
        <v>190</v>
      </c>
      <c r="C132" s="16">
        <v>24473222.219999999</v>
      </c>
      <c r="D132" s="16">
        <v>0</v>
      </c>
      <c r="E132" s="47">
        <f t="shared" si="3"/>
        <v>0</v>
      </c>
      <c r="F132" s="42">
        <v>0</v>
      </c>
      <c r="G132" s="16">
        <v>0</v>
      </c>
    </row>
    <row r="133" spans="1:7" ht="40.799999999999997" outlineLevel="1" x14ac:dyDescent="0.25">
      <c r="A133" s="33" t="s">
        <v>191</v>
      </c>
      <c r="B133" s="34" t="s">
        <v>192</v>
      </c>
      <c r="C133" s="35">
        <v>56135610.030000001</v>
      </c>
      <c r="D133" s="35">
        <v>7254362.5199999996</v>
      </c>
      <c r="E133" s="53">
        <f t="shared" si="3"/>
        <v>0.12922924532436936</v>
      </c>
      <c r="F133" s="41">
        <v>860910.03</v>
      </c>
      <c r="G133" s="13">
        <v>144032.95999999999</v>
      </c>
    </row>
    <row r="134" spans="1:7" ht="13.2" outlineLevel="1" x14ac:dyDescent="0.25">
      <c r="A134" s="20"/>
      <c r="B134" s="21" t="s">
        <v>613</v>
      </c>
      <c r="C134" s="22"/>
      <c r="D134" s="22"/>
      <c r="E134" s="24"/>
      <c r="F134" s="41"/>
      <c r="G134" s="13"/>
    </row>
    <row r="135" spans="1:7" ht="13.2" outlineLevel="1" x14ac:dyDescent="0.25">
      <c r="A135" s="25"/>
      <c r="B135" s="26" t="s">
        <v>614</v>
      </c>
      <c r="C135" s="27">
        <f>C139+554310.03</f>
        <v>860910.03</v>
      </c>
      <c r="D135" s="27">
        <f>D139</f>
        <v>144032.95999999999</v>
      </c>
      <c r="E135" s="29">
        <f>D135/C135</f>
        <v>0.16730315013288902</v>
      </c>
      <c r="F135" s="41"/>
      <c r="G135" s="13"/>
    </row>
    <row r="136" spans="1:7" ht="13.2" outlineLevel="1" x14ac:dyDescent="0.25">
      <c r="A136" s="25"/>
      <c r="B136" s="26" t="s">
        <v>615</v>
      </c>
      <c r="C136" s="27">
        <f>C140+C141+C142+C143+C144+C145+C146+C147+C149+576934.93</f>
        <v>55274700</v>
      </c>
      <c r="D136" s="27">
        <f>D140+D141+D142+D143+D144+D145+D146+D147+D149</f>
        <v>7110329.5599999996</v>
      </c>
      <c r="E136" s="29">
        <f>D136/C136</f>
        <v>0.12863623972631238</v>
      </c>
      <c r="F136" s="41"/>
      <c r="G136" s="13"/>
    </row>
    <row r="137" spans="1:7" ht="13.2" outlineLevel="1" x14ac:dyDescent="0.25">
      <c r="A137" s="20"/>
      <c r="B137" s="21" t="s">
        <v>616</v>
      </c>
      <c r="C137" s="22">
        <f>C133-C136-C135</f>
        <v>1.1641532182693481E-9</v>
      </c>
      <c r="D137" s="22">
        <f>D133-D136-D135</f>
        <v>0</v>
      </c>
      <c r="E137" s="31">
        <f>D137/C137</f>
        <v>0</v>
      </c>
      <c r="F137" s="41"/>
      <c r="G137" s="13"/>
    </row>
    <row r="138" spans="1:7" ht="40.799999999999997" outlineLevel="2" x14ac:dyDescent="0.25">
      <c r="A138" s="11" t="s">
        <v>193</v>
      </c>
      <c r="B138" s="12" t="s">
        <v>194</v>
      </c>
      <c r="C138" s="13">
        <v>35932700</v>
      </c>
      <c r="D138" s="13">
        <v>7254362.5199999996</v>
      </c>
      <c r="E138" s="48">
        <f t="shared" si="3"/>
        <v>0.20188748744180091</v>
      </c>
      <c r="F138" s="41">
        <v>306600</v>
      </c>
      <c r="G138" s="13">
        <v>144032.95999999999</v>
      </c>
    </row>
    <row r="139" spans="1:7" ht="20.399999999999999" outlineLevel="7" x14ac:dyDescent="0.25">
      <c r="A139" s="14" t="s">
        <v>195</v>
      </c>
      <c r="B139" s="15" t="s">
        <v>196</v>
      </c>
      <c r="C139" s="16">
        <v>306600</v>
      </c>
      <c r="D139" s="16">
        <v>144032.95999999999</v>
      </c>
      <c r="E139" s="49">
        <f t="shared" si="3"/>
        <v>0.46977482061317677</v>
      </c>
      <c r="F139" s="42">
        <v>306600</v>
      </c>
      <c r="G139" s="16">
        <v>144032.95999999999</v>
      </c>
    </row>
    <row r="140" spans="1:7" ht="20.399999999999999" outlineLevel="7" x14ac:dyDescent="0.25">
      <c r="A140" s="14" t="s">
        <v>197</v>
      </c>
      <c r="B140" s="15" t="s">
        <v>198</v>
      </c>
      <c r="C140" s="16">
        <v>5447700</v>
      </c>
      <c r="D140" s="16">
        <v>859068.34</v>
      </c>
      <c r="E140" s="46">
        <f t="shared" si="3"/>
        <v>0.15769376801218862</v>
      </c>
      <c r="F140" s="42">
        <v>0</v>
      </c>
      <c r="G140" s="16">
        <v>0</v>
      </c>
    </row>
    <row r="141" spans="1:7" ht="20.399999999999999" outlineLevel="7" x14ac:dyDescent="0.25">
      <c r="A141" s="14" t="s">
        <v>199</v>
      </c>
      <c r="B141" s="15" t="s">
        <v>200</v>
      </c>
      <c r="C141" s="16">
        <v>865700</v>
      </c>
      <c r="D141" s="16">
        <v>0</v>
      </c>
      <c r="E141" s="46">
        <f t="shared" si="3"/>
        <v>0</v>
      </c>
      <c r="F141" s="42">
        <v>0</v>
      </c>
      <c r="G141" s="16">
        <v>0</v>
      </c>
    </row>
    <row r="142" spans="1:7" ht="71.400000000000006" outlineLevel="7" x14ac:dyDescent="0.25">
      <c r="A142" s="14" t="s">
        <v>201</v>
      </c>
      <c r="B142" s="17" t="s">
        <v>202</v>
      </c>
      <c r="C142" s="16">
        <v>25747200</v>
      </c>
      <c r="D142" s="16">
        <v>6054710</v>
      </c>
      <c r="E142" s="46">
        <f t="shared" si="3"/>
        <v>0.23515993972160079</v>
      </c>
      <c r="F142" s="42">
        <v>0</v>
      </c>
      <c r="G142" s="16">
        <v>0</v>
      </c>
    </row>
    <row r="143" spans="1:7" ht="71.400000000000006" outlineLevel="7" x14ac:dyDescent="0.25">
      <c r="A143" s="14" t="s">
        <v>203</v>
      </c>
      <c r="B143" s="17" t="s">
        <v>204</v>
      </c>
      <c r="C143" s="16">
        <v>763800</v>
      </c>
      <c r="D143" s="16">
        <v>180119</v>
      </c>
      <c r="E143" s="46">
        <f t="shared" si="3"/>
        <v>0.23581958627913066</v>
      </c>
      <c r="F143" s="42">
        <v>0</v>
      </c>
      <c r="G143" s="16">
        <v>0</v>
      </c>
    </row>
    <row r="144" spans="1:7" ht="71.400000000000006" outlineLevel="7" x14ac:dyDescent="0.25">
      <c r="A144" s="14" t="s">
        <v>205</v>
      </c>
      <c r="B144" s="17" t="s">
        <v>206</v>
      </c>
      <c r="C144" s="16">
        <v>80000</v>
      </c>
      <c r="D144" s="16">
        <v>0</v>
      </c>
      <c r="E144" s="46">
        <f t="shared" si="3"/>
        <v>0</v>
      </c>
      <c r="F144" s="42">
        <v>0</v>
      </c>
      <c r="G144" s="16">
        <v>0</v>
      </c>
    </row>
    <row r="145" spans="1:7" ht="40.799999999999997" outlineLevel="7" x14ac:dyDescent="0.25">
      <c r="A145" s="14" t="s">
        <v>207</v>
      </c>
      <c r="B145" s="15" t="s">
        <v>208</v>
      </c>
      <c r="C145" s="16">
        <v>180000</v>
      </c>
      <c r="D145" s="16">
        <v>0</v>
      </c>
      <c r="E145" s="46">
        <f t="shared" si="3"/>
        <v>0</v>
      </c>
      <c r="F145" s="42">
        <v>0</v>
      </c>
      <c r="G145" s="16">
        <v>0</v>
      </c>
    </row>
    <row r="146" spans="1:7" ht="122.4" outlineLevel="7" x14ac:dyDescent="0.25">
      <c r="A146" s="14" t="s">
        <v>209</v>
      </c>
      <c r="B146" s="17" t="s">
        <v>210</v>
      </c>
      <c r="C146" s="16">
        <v>2389200</v>
      </c>
      <c r="D146" s="16">
        <v>0</v>
      </c>
      <c r="E146" s="46">
        <f t="shared" si="3"/>
        <v>0</v>
      </c>
      <c r="F146" s="42">
        <v>0</v>
      </c>
      <c r="G146" s="16">
        <v>0</v>
      </c>
    </row>
    <row r="147" spans="1:7" ht="20.399999999999999" outlineLevel="7" x14ac:dyDescent="0.25">
      <c r="A147" s="14" t="s">
        <v>211</v>
      </c>
      <c r="B147" s="15" t="s">
        <v>212</v>
      </c>
      <c r="C147" s="16">
        <v>152500</v>
      </c>
      <c r="D147" s="16">
        <v>16432.22</v>
      </c>
      <c r="E147" s="47">
        <f t="shared" si="3"/>
        <v>0.10775226229508197</v>
      </c>
      <c r="F147" s="42">
        <v>0</v>
      </c>
      <c r="G147" s="16">
        <v>0</v>
      </c>
    </row>
    <row r="148" spans="1:7" ht="51" outlineLevel="2" x14ac:dyDescent="0.25">
      <c r="A148" s="11" t="s">
        <v>213</v>
      </c>
      <c r="B148" s="18" t="s">
        <v>214</v>
      </c>
      <c r="C148" s="13">
        <v>20202910.030000001</v>
      </c>
      <c r="D148" s="13">
        <v>0</v>
      </c>
      <c r="E148" s="48">
        <f t="shared" si="3"/>
        <v>0</v>
      </c>
      <c r="F148" s="41">
        <v>554310.03</v>
      </c>
      <c r="G148" s="13">
        <v>0</v>
      </c>
    </row>
    <row r="149" spans="1:7" ht="30.6" outlineLevel="7" x14ac:dyDescent="0.25">
      <c r="A149" s="14" t="s">
        <v>215</v>
      </c>
      <c r="B149" s="15" t="s">
        <v>216</v>
      </c>
      <c r="C149" s="16">
        <v>19071665.07</v>
      </c>
      <c r="D149" s="16">
        <v>0</v>
      </c>
      <c r="E149" s="49">
        <f t="shared" si="3"/>
        <v>0</v>
      </c>
      <c r="F149" s="42">
        <v>0</v>
      </c>
      <c r="G149" s="16">
        <v>0</v>
      </c>
    </row>
    <row r="150" spans="1:7" ht="30.6" outlineLevel="7" x14ac:dyDescent="0.25">
      <c r="A150" s="14" t="s">
        <v>217</v>
      </c>
      <c r="B150" s="15" t="s">
        <v>216</v>
      </c>
      <c r="C150" s="16">
        <v>1131244.96</v>
      </c>
      <c r="D150" s="16">
        <v>0</v>
      </c>
      <c r="E150" s="47">
        <f t="shared" si="3"/>
        <v>0</v>
      </c>
      <c r="F150" s="42">
        <v>554310.03</v>
      </c>
      <c r="G150" s="16">
        <v>0</v>
      </c>
    </row>
    <row r="151" spans="1:7" ht="30.6" x14ac:dyDescent="0.25">
      <c r="A151" s="33" t="s">
        <v>218</v>
      </c>
      <c r="B151" s="34" t="s">
        <v>219</v>
      </c>
      <c r="C151" s="35">
        <v>65008631.950000003</v>
      </c>
      <c r="D151" s="35">
        <v>11600856.609999999</v>
      </c>
      <c r="E151" s="53">
        <f t="shared" si="3"/>
        <v>0.17845101891888066</v>
      </c>
      <c r="F151" s="41">
        <v>0</v>
      </c>
      <c r="G151" s="13">
        <v>0</v>
      </c>
    </row>
    <row r="152" spans="1:7" ht="20.399999999999999" outlineLevel="1" x14ac:dyDescent="0.25">
      <c r="A152" s="33" t="s">
        <v>220</v>
      </c>
      <c r="B152" s="34" t="s">
        <v>221</v>
      </c>
      <c r="C152" s="35">
        <v>55720781.950000003</v>
      </c>
      <c r="D152" s="35">
        <v>11355488.74</v>
      </c>
      <c r="E152" s="55">
        <f t="shared" si="3"/>
        <v>0.20379270251787987</v>
      </c>
      <c r="F152" s="41">
        <v>0</v>
      </c>
      <c r="G152" s="13">
        <v>0</v>
      </c>
    </row>
    <row r="153" spans="1:7" ht="13.2" outlineLevel="1" x14ac:dyDescent="0.25">
      <c r="A153" s="20"/>
      <c r="B153" s="21" t="s">
        <v>613</v>
      </c>
      <c r="C153" s="22"/>
      <c r="D153" s="22"/>
      <c r="E153" s="24"/>
      <c r="F153" s="41"/>
      <c r="G153" s="13"/>
    </row>
    <row r="154" spans="1:7" ht="13.2" outlineLevel="1" x14ac:dyDescent="0.25">
      <c r="A154" s="25"/>
      <c r="B154" s="26" t="s">
        <v>614</v>
      </c>
      <c r="C154" s="27"/>
      <c r="D154" s="27"/>
      <c r="E154" s="29"/>
      <c r="F154" s="41"/>
      <c r="G154" s="13"/>
    </row>
    <row r="155" spans="1:7" ht="13.2" outlineLevel="1" x14ac:dyDescent="0.25">
      <c r="A155" s="25"/>
      <c r="B155" s="26" t="s">
        <v>615</v>
      </c>
      <c r="C155" s="27">
        <v>0</v>
      </c>
      <c r="D155" s="27">
        <v>0</v>
      </c>
      <c r="E155" s="31"/>
      <c r="F155" s="41"/>
      <c r="G155" s="13"/>
    </row>
    <row r="156" spans="1:7" ht="13.2" outlineLevel="1" x14ac:dyDescent="0.25">
      <c r="A156" s="20"/>
      <c r="B156" s="21" t="s">
        <v>616</v>
      </c>
      <c r="C156" s="22">
        <f>C152-C154-C155</f>
        <v>55720781.950000003</v>
      </c>
      <c r="D156" s="22">
        <f>D152-D154-D155</f>
        <v>11355488.74</v>
      </c>
      <c r="E156" s="31">
        <f>D156/C156</f>
        <v>0.20379270251787987</v>
      </c>
      <c r="F156" s="41"/>
      <c r="G156" s="13"/>
    </row>
    <row r="157" spans="1:7" ht="20.399999999999999" outlineLevel="2" x14ac:dyDescent="0.25">
      <c r="A157" s="11" t="s">
        <v>222</v>
      </c>
      <c r="B157" s="12" t="s">
        <v>223</v>
      </c>
      <c r="C157" s="13">
        <v>10728500</v>
      </c>
      <c r="D157" s="13">
        <v>1635087.32</v>
      </c>
      <c r="E157" s="48">
        <f t="shared" si="3"/>
        <v>0.1524059579624365</v>
      </c>
      <c r="F157" s="41">
        <v>0</v>
      </c>
      <c r="G157" s="13">
        <v>0</v>
      </c>
    </row>
    <row r="158" spans="1:7" ht="20.399999999999999" outlineLevel="7" x14ac:dyDescent="0.25">
      <c r="A158" s="14" t="s">
        <v>224</v>
      </c>
      <c r="B158" s="15" t="s">
        <v>13</v>
      </c>
      <c r="C158" s="16">
        <v>6261000</v>
      </c>
      <c r="D158" s="16">
        <v>1515250</v>
      </c>
      <c r="E158" s="49">
        <f t="shared" si="3"/>
        <v>0.24201405526273759</v>
      </c>
      <c r="F158" s="42">
        <v>0</v>
      </c>
      <c r="G158" s="16">
        <v>0</v>
      </c>
    </row>
    <row r="159" spans="1:7" ht="20.399999999999999" outlineLevel="7" x14ac:dyDescent="0.25">
      <c r="A159" s="14" t="s">
        <v>225</v>
      </c>
      <c r="B159" s="15" t="s">
        <v>226</v>
      </c>
      <c r="C159" s="16">
        <v>172500</v>
      </c>
      <c r="D159" s="16">
        <v>0</v>
      </c>
      <c r="E159" s="46">
        <f t="shared" si="3"/>
        <v>0</v>
      </c>
      <c r="F159" s="42">
        <v>0</v>
      </c>
      <c r="G159" s="16">
        <v>0</v>
      </c>
    </row>
    <row r="160" spans="1:7" ht="30.6" outlineLevel="7" x14ac:dyDescent="0.25">
      <c r="A160" s="14" t="s">
        <v>227</v>
      </c>
      <c r="B160" s="15" t="s">
        <v>228</v>
      </c>
      <c r="C160" s="16">
        <v>100000</v>
      </c>
      <c r="D160" s="16">
        <v>0</v>
      </c>
      <c r="E160" s="46">
        <f t="shared" si="3"/>
        <v>0</v>
      </c>
      <c r="F160" s="42">
        <v>0</v>
      </c>
      <c r="G160" s="16">
        <v>0</v>
      </c>
    </row>
    <row r="161" spans="1:7" ht="40.799999999999997" outlineLevel="7" x14ac:dyDescent="0.25">
      <c r="A161" s="14" t="s">
        <v>229</v>
      </c>
      <c r="B161" s="15" t="s">
        <v>230</v>
      </c>
      <c r="C161" s="16">
        <v>1195000</v>
      </c>
      <c r="D161" s="16">
        <v>119837.32</v>
      </c>
      <c r="E161" s="46">
        <f t="shared" si="3"/>
        <v>0.10028227615062763</v>
      </c>
      <c r="F161" s="42">
        <v>0</v>
      </c>
      <c r="G161" s="16">
        <v>0</v>
      </c>
    </row>
    <row r="162" spans="1:7" ht="20.399999999999999" outlineLevel="7" x14ac:dyDescent="0.25">
      <c r="A162" s="14" t="s">
        <v>231</v>
      </c>
      <c r="B162" s="15" t="s">
        <v>232</v>
      </c>
      <c r="C162" s="16">
        <v>3000000</v>
      </c>
      <c r="D162" s="16">
        <v>0</v>
      </c>
      <c r="E162" s="47">
        <f t="shared" si="3"/>
        <v>0</v>
      </c>
      <c r="F162" s="42">
        <v>0</v>
      </c>
      <c r="G162" s="16">
        <v>0</v>
      </c>
    </row>
    <row r="163" spans="1:7" ht="20.399999999999999" outlineLevel="2" x14ac:dyDescent="0.25">
      <c r="A163" s="11" t="s">
        <v>233</v>
      </c>
      <c r="B163" s="12" t="s">
        <v>234</v>
      </c>
      <c r="C163" s="13">
        <v>1740850</v>
      </c>
      <c r="D163" s="13">
        <v>505000</v>
      </c>
      <c r="E163" s="48">
        <f t="shared" si="3"/>
        <v>0.29008817531665565</v>
      </c>
      <c r="F163" s="41">
        <v>0</v>
      </c>
      <c r="G163" s="13">
        <v>0</v>
      </c>
    </row>
    <row r="164" spans="1:7" ht="40.799999999999997" outlineLevel="7" x14ac:dyDescent="0.25">
      <c r="A164" s="14" t="s">
        <v>235</v>
      </c>
      <c r="B164" s="15" t="s">
        <v>236</v>
      </c>
      <c r="C164" s="16">
        <v>1740850</v>
      </c>
      <c r="D164" s="16">
        <v>505000</v>
      </c>
      <c r="E164" s="51">
        <f t="shared" si="3"/>
        <v>0.29008817531665565</v>
      </c>
      <c r="F164" s="42">
        <v>0</v>
      </c>
      <c r="G164" s="16">
        <v>0</v>
      </c>
    </row>
    <row r="165" spans="1:7" ht="20.399999999999999" outlineLevel="2" x14ac:dyDescent="0.25">
      <c r="A165" s="11" t="s">
        <v>237</v>
      </c>
      <c r="B165" s="12" t="s">
        <v>238</v>
      </c>
      <c r="C165" s="13">
        <v>33900</v>
      </c>
      <c r="D165" s="13">
        <v>14202.42</v>
      </c>
      <c r="E165" s="48">
        <f t="shared" si="3"/>
        <v>0.41895044247787611</v>
      </c>
      <c r="F165" s="41">
        <v>0</v>
      </c>
      <c r="G165" s="13">
        <v>0</v>
      </c>
    </row>
    <row r="166" spans="1:7" ht="20.399999999999999" outlineLevel="7" x14ac:dyDescent="0.25">
      <c r="A166" s="14" t="s">
        <v>239</v>
      </c>
      <c r="B166" s="15" t="s">
        <v>240</v>
      </c>
      <c r="C166" s="16">
        <v>33900</v>
      </c>
      <c r="D166" s="16">
        <v>14202.42</v>
      </c>
      <c r="E166" s="51">
        <f t="shared" si="3"/>
        <v>0.41895044247787611</v>
      </c>
      <c r="F166" s="42">
        <v>0</v>
      </c>
      <c r="G166" s="16">
        <v>0</v>
      </c>
    </row>
    <row r="167" spans="1:7" ht="20.399999999999999" outlineLevel="2" x14ac:dyDescent="0.25">
      <c r="A167" s="11" t="s">
        <v>241</v>
      </c>
      <c r="B167" s="12" t="s">
        <v>242</v>
      </c>
      <c r="C167" s="13">
        <v>50900</v>
      </c>
      <c r="D167" s="13">
        <v>0</v>
      </c>
      <c r="E167" s="48">
        <f t="shared" si="3"/>
        <v>0</v>
      </c>
      <c r="F167" s="41">
        <v>0</v>
      </c>
      <c r="G167" s="13">
        <v>0</v>
      </c>
    </row>
    <row r="168" spans="1:7" ht="20.399999999999999" outlineLevel="7" x14ac:dyDescent="0.25">
      <c r="A168" s="14" t="s">
        <v>243</v>
      </c>
      <c r="B168" s="15" t="s">
        <v>244</v>
      </c>
      <c r="C168" s="16">
        <v>50900</v>
      </c>
      <c r="D168" s="16">
        <v>0</v>
      </c>
      <c r="E168" s="51">
        <f t="shared" si="3"/>
        <v>0</v>
      </c>
      <c r="F168" s="42">
        <v>0</v>
      </c>
      <c r="G168" s="16">
        <v>0</v>
      </c>
    </row>
    <row r="169" spans="1:7" ht="20.399999999999999" outlineLevel="2" x14ac:dyDescent="0.25">
      <c r="A169" s="11" t="s">
        <v>245</v>
      </c>
      <c r="B169" s="12" t="s">
        <v>246</v>
      </c>
      <c r="C169" s="13">
        <v>325000</v>
      </c>
      <c r="D169" s="13">
        <v>0</v>
      </c>
      <c r="E169" s="48">
        <f t="shared" si="3"/>
        <v>0</v>
      </c>
      <c r="F169" s="41">
        <v>0</v>
      </c>
      <c r="G169" s="13">
        <v>0</v>
      </c>
    </row>
    <row r="170" spans="1:7" ht="30.6" outlineLevel="7" x14ac:dyDescent="0.25">
      <c r="A170" s="14" t="s">
        <v>247</v>
      </c>
      <c r="B170" s="15" t="s">
        <v>248</v>
      </c>
      <c r="C170" s="16">
        <v>325000</v>
      </c>
      <c r="D170" s="16">
        <v>0</v>
      </c>
      <c r="E170" s="52">
        <f t="shared" si="3"/>
        <v>0</v>
      </c>
      <c r="F170" s="42">
        <v>0</v>
      </c>
      <c r="G170" s="16">
        <v>0</v>
      </c>
    </row>
    <row r="171" spans="1:7" ht="30.6" outlineLevel="2" x14ac:dyDescent="0.25">
      <c r="A171" s="11" t="s">
        <v>249</v>
      </c>
      <c r="B171" s="12" t="s">
        <v>250</v>
      </c>
      <c r="C171" s="13">
        <v>42841631.950000003</v>
      </c>
      <c r="D171" s="13">
        <v>9201199</v>
      </c>
      <c r="E171" s="48">
        <f t="shared" si="3"/>
        <v>0.21477237400149971</v>
      </c>
      <c r="F171" s="41">
        <v>0</v>
      </c>
      <c r="G171" s="13">
        <v>0</v>
      </c>
    </row>
    <row r="172" spans="1:7" ht="20.399999999999999" outlineLevel="7" x14ac:dyDescent="0.25">
      <c r="A172" s="14" t="s">
        <v>251</v>
      </c>
      <c r="B172" s="15" t="s">
        <v>13</v>
      </c>
      <c r="C172" s="16">
        <v>42123631.950000003</v>
      </c>
      <c r="D172" s="16">
        <v>9201199</v>
      </c>
      <c r="E172" s="49">
        <f t="shared" si="3"/>
        <v>0.21843318284903968</v>
      </c>
      <c r="F172" s="42">
        <v>0</v>
      </c>
      <c r="G172" s="16">
        <v>0</v>
      </c>
    </row>
    <row r="173" spans="1:7" ht="20.399999999999999" outlineLevel="7" x14ac:dyDescent="0.25">
      <c r="A173" s="14" t="s">
        <v>252</v>
      </c>
      <c r="B173" s="15" t="s">
        <v>253</v>
      </c>
      <c r="C173" s="16">
        <v>718000</v>
      </c>
      <c r="D173" s="16">
        <v>0</v>
      </c>
      <c r="E173" s="47">
        <f t="shared" si="3"/>
        <v>0</v>
      </c>
      <c r="F173" s="42">
        <v>0</v>
      </c>
      <c r="G173" s="16">
        <v>0</v>
      </c>
    </row>
    <row r="174" spans="1:7" ht="20.399999999999999" outlineLevel="1" x14ac:dyDescent="0.25">
      <c r="A174" s="33" t="s">
        <v>254</v>
      </c>
      <c r="B174" s="34" t="s">
        <v>255</v>
      </c>
      <c r="C174" s="35">
        <v>9287850</v>
      </c>
      <c r="D174" s="35">
        <v>245367.87</v>
      </c>
      <c r="E174" s="53">
        <f t="shared" si="3"/>
        <v>2.641815597797122E-2</v>
      </c>
      <c r="F174" s="41">
        <v>0</v>
      </c>
      <c r="G174" s="13">
        <v>0</v>
      </c>
    </row>
    <row r="175" spans="1:7" ht="13.2" outlineLevel="1" x14ac:dyDescent="0.25">
      <c r="A175" s="20"/>
      <c r="B175" s="21" t="s">
        <v>613</v>
      </c>
      <c r="C175" s="22"/>
      <c r="D175" s="22"/>
      <c r="E175" s="24"/>
      <c r="F175" s="41"/>
      <c r="G175" s="13"/>
    </row>
    <row r="176" spans="1:7" ht="13.2" outlineLevel="1" x14ac:dyDescent="0.25">
      <c r="A176" s="25"/>
      <c r="B176" s="26" t="s">
        <v>614</v>
      </c>
      <c r="C176" s="27"/>
      <c r="D176" s="27"/>
      <c r="E176" s="29"/>
      <c r="F176" s="41"/>
      <c r="G176" s="13"/>
    </row>
    <row r="177" spans="1:7" ht="13.2" outlineLevel="1" x14ac:dyDescent="0.25">
      <c r="A177" s="25"/>
      <c r="B177" s="26" t="s">
        <v>615</v>
      </c>
      <c r="C177" s="27">
        <v>1733800</v>
      </c>
      <c r="D177" s="27">
        <f>D181+D185</f>
        <v>0</v>
      </c>
      <c r="E177" s="29">
        <f>D177/C177</f>
        <v>0</v>
      </c>
      <c r="F177" s="41"/>
      <c r="G177" s="13"/>
    </row>
    <row r="178" spans="1:7" ht="13.2" outlineLevel="1" x14ac:dyDescent="0.25">
      <c r="A178" s="20"/>
      <c r="B178" s="21" t="s">
        <v>616</v>
      </c>
      <c r="C178" s="22">
        <f>C174-C176-C177</f>
        <v>7554050</v>
      </c>
      <c r="D178" s="22">
        <f>D174-D176-D177</f>
        <v>245367.87</v>
      </c>
      <c r="E178" s="31">
        <f>D178/C178</f>
        <v>3.2481631707494657E-2</v>
      </c>
      <c r="F178" s="41"/>
      <c r="G178" s="13"/>
    </row>
    <row r="179" spans="1:7" ht="20.399999999999999" outlineLevel="2" x14ac:dyDescent="0.25">
      <c r="A179" s="11" t="s">
        <v>256</v>
      </c>
      <c r="B179" s="12" t="s">
        <v>257</v>
      </c>
      <c r="C179" s="13">
        <v>2123750</v>
      </c>
      <c r="D179" s="13">
        <v>0</v>
      </c>
      <c r="E179" s="48">
        <f t="shared" si="3"/>
        <v>0</v>
      </c>
      <c r="F179" s="41">
        <v>0</v>
      </c>
      <c r="G179" s="13">
        <v>0</v>
      </c>
    </row>
    <row r="180" spans="1:7" ht="20.399999999999999" outlineLevel="7" x14ac:dyDescent="0.25">
      <c r="A180" s="14" t="s">
        <v>258</v>
      </c>
      <c r="B180" s="15" t="s">
        <v>259</v>
      </c>
      <c r="C180" s="16">
        <v>197300</v>
      </c>
      <c r="D180" s="16">
        <v>0</v>
      </c>
      <c r="E180" s="49">
        <f t="shared" si="3"/>
        <v>0</v>
      </c>
      <c r="F180" s="42">
        <v>0</v>
      </c>
      <c r="G180" s="16">
        <v>0</v>
      </c>
    </row>
    <row r="181" spans="1:7" ht="13.2" outlineLevel="7" x14ac:dyDescent="0.25">
      <c r="A181" s="14" t="s">
        <v>260</v>
      </c>
      <c r="B181" s="15" t="s">
        <v>261</v>
      </c>
      <c r="C181" s="16">
        <v>1926450</v>
      </c>
      <c r="D181" s="16">
        <v>0</v>
      </c>
      <c r="E181" s="47">
        <f t="shared" ref="E181:E256" si="4">D181/C181</f>
        <v>0</v>
      </c>
      <c r="F181" s="42">
        <v>0</v>
      </c>
      <c r="G181" s="16">
        <v>0</v>
      </c>
    </row>
    <row r="182" spans="1:7" ht="30.6" outlineLevel="2" x14ac:dyDescent="0.25">
      <c r="A182" s="11" t="s">
        <v>262</v>
      </c>
      <c r="B182" s="12" t="s">
        <v>263</v>
      </c>
      <c r="C182" s="13">
        <v>260000</v>
      </c>
      <c r="D182" s="13">
        <v>0</v>
      </c>
      <c r="E182" s="48">
        <f t="shared" si="4"/>
        <v>0</v>
      </c>
      <c r="F182" s="41">
        <v>0</v>
      </c>
      <c r="G182" s="13">
        <v>0</v>
      </c>
    </row>
    <row r="183" spans="1:7" ht="30.6" outlineLevel="7" x14ac:dyDescent="0.25">
      <c r="A183" s="14" t="s">
        <v>264</v>
      </c>
      <c r="B183" s="15" t="s">
        <v>265</v>
      </c>
      <c r="C183" s="16">
        <v>260000</v>
      </c>
      <c r="D183" s="16">
        <v>0</v>
      </c>
      <c r="E183" s="52">
        <f t="shared" si="4"/>
        <v>0</v>
      </c>
      <c r="F183" s="42">
        <v>0</v>
      </c>
      <c r="G183" s="16">
        <v>0</v>
      </c>
    </row>
    <row r="184" spans="1:7" ht="20.399999999999999" outlineLevel="2" x14ac:dyDescent="0.25">
      <c r="A184" s="11" t="s">
        <v>266</v>
      </c>
      <c r="B184" s="12" t="s">
        <v>267</v>
      </c>
      <c r="C184" s="13">
        <v>470000</v>
      </c>
      <c r="D184" s="13">
        <v>0</v>
      </c>
      <c r="E184" s="48">
        <f t="shared" si="4"/>
        <v>0</v>
      </c>
      <c r="F184" s="41">
        <v>0</v>
      </c>
      <c r="G184" s="13">
        <v>0</v>
      </c>
    </row>
    <row r="185" spans="1:7" ht="20.399999999999999" outlineLevel="7" x14ac:dyDescent="0.25">
      <c r="A185" s="14" t="s">
        <v>268</v>
      </c>
      <c r="B185" s="15" t="s">
        <v>269</v>
      </c>
      <c r="C185" s="16">
        <v>470000</v>
      </c>
      <c r="D185" s="16">
        <v>0</v>
      </c>
      <c r="E185" s="52">
        <f t="shared" si="4"/>
        <v>0</v>
      </c>
      <c r="F185" s="42">
        <v>0</v>
      </c>
      <c r="G185" s="16">
        <v>0</v>
      </c>
    </row>
    <row r="186" spans="1:7" ht="20.399999999999999" outlineLevel="2" x14ac:dyDescent="0.25">
      <c r="A186" s="11" t="s">
        <v>270</v>
      </c>
      <c r="B186" s="12" t="s">
        <v>271</v>
      </c>
      <c r="C186" s="13">
        <v>30498</v>
      </c>
      <c r="D186" s="13">
        <v>10498</v>
      </c>
      <c r="E186" s="48">
        <f t="shared" si="4"/>
        <v>0.34421929306839794</v>
      </c>
      <c r="F186" s="41">
        <v>0</v>
      </c>
      <c r="G186" s="13">
        <v>0</v>
      </c>
    </row>
    <row r="187" spans="1:7" ht="20.399999999999999" outlineLevel="7" x14ac:dyDescent="0.25">
      <c r="A187" s="14" t="s">
        <v>272</v>
      </c>
      <c r="B187" s="15" t="s">
        <v>273</v>
      </c>
      <c r="C187" s="16">
        <v>30498</v>
      </c>
      <c r="D187" s="16">
        <v>10498</v>
      </c>
      <c r="E187" s="52">
        <f t="shared" si="4"/>
        <v>0.34421929306839794</v>
      </c>
      <c r="F187" s="42">
        <v>0</v>
      </c>
      <c r="G187" s="16">
        <v>0</v>
      </c>
    </row>
    <row r="188" spans="1:7" ht="20.399999999999999" outlineLevel="2" x14ac:dyDescent="0.25">
      <c r="A188" s="11" t="s">
        <v>274</v>
      </c>
      <c r="B188" s="12" t="s">
        <v>275</v>
      </c>
      <c r="C188" s="13">
        <v>116502</v>
      </c>
      <c r="D188" s="13">
        <v>31502</v>
      </c>
      <c r="E188" s="48">
        <f t="shared" si="4"/>
        <v>0.27039879143705686</v>
      </c>
      <c r="F188" s="41">
        <v>0</v>
      </c>
      <c r="G188" s="13">
        <v>0</v>
      </c>
    </row>
    <row r="189" spans="1:7" ht="20.399999999999999" outlineLevel="7" x14ac:dyDescent="0.25">
      <c r="A189" s="14" t="s">
        <v>276</v>
      </c>
      <c r="B189" s="15" t="s">
        <v>277</v>
      </c>
      <c r="C189" s="16">
        <v>116502</v>
      </c>
      <c r="D189" s="16">
        <v>31502</v>
      </c>
      <c r="E189" s="52">
        <f t="shared" si="4"/>
        <v>0.27039879143705686</v>
      </c>
      <c r="F189" s="42">
        <v>0</v>
      </c>
      <c r="G189" s="16">
        <v>0</v>
      </c>
    </row>
    <row r="190" spans="1:7" ht="20.399999999999999" outlineLevel="2" x14ac:dyDescent="0.25">
      <c r="A190" s="11" t="s">
        <v>278</v>
      </c>
      <c r="B190" s="12" t="s">
        <v>138</v>
      </c>
      <c r="C190" s="13">
        <v>1078700</v>
      </c>
      <c r="D190" s="13">
        <v>0</v>
      </c>
      <c r="E190" s="48">
        <f t="shared" si="4"/>
        <v>0</v>
      </c>
      <c r="F190" s="41">
        <v>0</v>
      </c>
      <c r="G190" s="13">
        <v>0</v>
      </c>
    </row>
    <row r="191" spans="1:7" ht="20.399999999999999" outlineLevel="7" x14ac:dyDescent="0.25">
      <c r="A191" s="14" t="s">
        <v>279</v>
      </c>
      <c r="B191" s="15" t="s">
        <v>280</v>
      </c>
      <c r="C191" s="16">
        <v>1078700</v>
      </c>
      <c r="D191" s="16">
        <v>0</v>
      </c>
      <c r="E191" s="52">
        <f t="shared" si="4"/>
        <v>0</v>
      </c>
      <c r="F191" s="42">
        <v>0</v>
      </c>
      <c r="G191" s="16">
        <v>0</v>
      </c>
    </row>
    <row r="192" spans="1:7" ht="30.6" outlineLevel="2" x14ac:dyDescent="0.25">
      <c r="A192" s="11" t="s">
        <v>281</v>
      </c>
      <c r="B192" s="12" t="s">
        <v>282</v>
      </c>
      <c r="C192" s="13">
        <v>5208400</v>
      </c>
      <c r="D192" s="13">
        <v>203367.87</v>
      </c>
      <c r="E192" s="48">
        <f t="shared" si="4"/>
        <v>3.9046131249520007E-2</v>
      </c>
      <c r="F192" s="41">
        <v>0</v>
      </c>
      <c r="G192" s="13">
        <v>0</v>
      </c>
    </row>
    <row r="193" spans="1:7" ht="20.399999999999999" outlineLevel="7" x14ac:dyDescent="0.25">
      <c r="A193" s="14" t="s">
        <v>283</v>
      </c>
      <c r="B193" s="15" t="s">
        <v>13</v>
      </c>
      <c r="C193" s="16">
        <v>4552800</v>
      </c>
      <c r="D193" s="16">
        <v>0</v>
      </c>
      <c r="E193" s="49">
        <f t="shared" si="4"/>
        <v>0</v>
      </c>
      <c r="F193" s="42">
        <v>0</v>
      </c>
      <c r="G193" s="16">
        <v>0</v>
      </c>
    </row>
    <row r="194" spans="1:7" ht="20.399999999999999" outlineLevel="7" x14ac:dyDescent="0.25">
      <c r="A194" s="14" t="s">
        <v>284</v>
      </c>
      <c r="B194" s="15" t="s">
        <v>285</v>
      </c>
      <c r="C194" s="16">
        <v>655600</v>
      </c>
      <c r="D194" s="16">
        <v>203367.87</v>
      </c>
      <c r="E194" s="47">
        <f t="shared" si="4"/>
        <v>0.31020114399023796</v>
      </c>
      <c r="F194" s="42">
        <v>0</v>
      </c>
      <c r="G194" s="16">
        <v>0</v>
      </c>
    </row>
    <row r="195" spans="1:7" ht="20.399999999999999" x14ac:dyDescent="0.25">
      <c r="A195" s="33" t="s">
        <v>286</v>
      </c>
      <c r="B195" s="34" t="s">
        <v>287</v>
      </c>
      <c r="C195" s="35">
        <v>199012709.55000001</v>
      </c>
      <c r="D195" s="35">
        <v>37860566.82</v>
      </c>
      <c r="E195" s="53">
        <f t="shared" si="4"/>
        <v>0.19024195442396055</v>
      </c>
      <c r="F195" s="41">
        <v>4187499.94</v>
      </c>
      <c r="G195" s="13">
        <v>0</v>
      </c>
    </row>
    <row r="196" spans="1:7" ht="13.2" outlineLevel="1" x14ac:dyDescent="0.25">
      <c r="A196" s="33" t="s">
        <v>288</v>
      </c>
      <c r="B196" s="34" t="s">
        <v>289</v>
      </c>
      <c r="C196" s="35">
        <v>35260749.340000004</v>
      </c>
      <c r="D196" s="35">
        <v>6092476.1399999997</v>
      </c>
      <c r="E196" s="53">
        <f t="shared" si="4"/>
        <v>0.17278351294391406</v>
      </c>
      <c r="F196" s="41">
        <v>0</v>
      </c>
      <c r="G196" s="13">
        <v>0</v>
      </c>
    </row>
    <row r="197" spans="1:7" ht="13.2" outlineLevel="1" x14ac:dyDescent="0.25">
      <c r="A197" s="20"/>
      <c r="B197" s="21" t="s">
        <v>613</v>
      </c>
      <c r="C197" s="22"/>
      <c r="D197" s="22"/>
      <c r="E197" s="24"/>
      <c r="F197" s="41"/>
      <c r="G197" s="13"/>
    </row>
    <row r="198" spans="1:7" ht="13.2" outlineLevel="1" x14ac:dyDescent="0.25">
      <c r="A198" s="25"/>
      <c r="B198" s="26" t="s">
        <v>614</v>
      </c>
      <c r="C198" s="27">
        <v>0</v>
      </c>
      <c r="D198" s="27">
        <v>0</v>
      </c>
      <c r="E198" s="29"/>
      <c r="F198" s="41"/>
      <c r="G198" s="13"/>
    </row>
    <row r="199" spans="1:7" ht="13.2" outlineLevel="1" x14ac:dyDescent="0.25">
      <c r="A199" s="25"/>
      <c r="B199" s="26" t="s">
        <v>615</v>
      </c>
      <c r="C199" s="27">
        <v>8757400</v>
      </c>
      <c r="D199" s="27">
        <v>1203278.83</v>
      </c>
      <c r="E199" s="29">
        <f>D199/C199</f>
        <v>0.13740137826295476</v>
      </c>
      <c r="F199" s="41"/>
      <c r="G199" s="13"/>
    </row>
    <row r="200" spans="1:7" ht="13.2" outlineLevel="1" x14ac:dyDescent="0.25">
      <c r="A200" s="20"/>
      <c r="B200" s="21" t="s">
        <v>616</v>
      </c>
      <c r="C200" s="22">
        <f>C196-C198-C199</f>
        <v>26503349.340000004</v>
      </c>
      <c r="D200" s="22">
        <f>D196-D198-D199</f>
        <v>4889197.3099999996</v>
      </c>
      <c r="E200" s="31">
        <f>D200/C200</f>
        <v>0.18447469590649099</v>
      </c>
      <c r="F200" s="41"/>
      <c r="G200" s="13"/>
    </row>
    <row r="201" spans="1:7" ht="13.2" outlineLevel="2" x14ac:dyDescent="0.25">
      <c r="A201" s="11" t="s">
        <v>290</v>
      </c>
      <c r="B201" s="12" t="s">
        <v>291</v>
      </c>
      <c r="C201" s="13">
        <v>18968354.059999999</v>
      </c>
      <c r="D201" s="13">
        <v>3699630.69</v>
      </c>
      <c r="E201" s="48">
        <f t="shared" si="4"/>
        <v>0.19504226240703143</v>
      </c>
      <c r="F201" s="41">
        <v>0</v>
      </c>
      <c r="G201" s="13">
        <v>0</v>
      </c>
    </row>
    <row r="202" spans="1:7" ht="20.399999999999999" outlineLevel="7" x14ac:dyDescent="0.25">
      <c r="A202" s="14" t="s">
        <v>292</v>
      </c>
      <c r="B202" s="15" t="s">
        <v>11</v>
      </c>
      <c r="C202" s="16">
        <v>18968354.059999999</v>
      </c>
      <c r="D202" s="16">
        <v>3699630.69</v>
      </c>
      <c r="E202" s="51">
        <f t="shared" si="4"/>
        <v>0.19504226240703143</v>
      </c>
      <c r="F202" s="42">
        <v>0</v>
      </c>
      <c r="G202" s="16">
        <v>0</v>
      </c>
    </row>
    <row r="203" spans="1:7" ht="20.399999999999999" outlineLevel="2" x14ac:dyDescent="0.25">
      <c r="A203" s="11" t="s">
        <v>293</v>
      </c>
      <c r="B203" s="12" t="s">
        <v>294</v>
      </c>
      <c r="C203" s="13">
        <v>941890</v>
      </c>
      <c r="D203" s="13">
        <v>0</v>
      </c>
      <c r="E203" s="51">
        <f t="shared" si="4"/>
        <v>0</v>
      </c>
      <c r="F203" s="41">
        <v>0</v>
      </c>
      <c r="G203" s="13">
        <v>0</v>
      </c>
    </row>
    <row r="204" spans="1:7" ht="20.399999999999999" outlineLevel="7" x14ac:dyDescent="0.25">
      <c r="A204" s="14" t="s">
        <v>295</v>
      </c>
      <c r="B204" s="15" t="s">
        <v>296</v>
      </c>
      <c r="C204" s="16">
        <v>941890</v>
      </c>
      <c r="D204" s="16">
        <v>0</v>
      </c>
      <c r="E204" s="51">
        <f t="shared" si="4"/>
        <v>0</v>
      </c>
      <c r="F204" s="42">
        <v>0</v>
      </c>
      <c r="G204" s="16">
        <v>0</v>
      </c>
    </row>
    <row r="205" spans="1:7" ht="20.399999999999999" outlineLevel="2" x14ac:dyDescent="0.25">
      <c r="A205" s="11" t="s">
        <v>297</v>
      </c>
      <c r="B205" s="12" t="s">
        <v>298</v>
      </c>
      <c r="C205" s="13">
        <v>169000</v>
      </c>
      <c r="D205" s="13">
        <v>0</v>
      </c>
      <c r="E205" s="51">
        <f t="shared" si="4"/>
        <v>0</v>
      </c>
      <c r="F205" s="41">
        <v>0</v>
      </c>
      <c r="G205" s="13">
        <v>0</v>
      </c>
    </row>
    <row r="206" spans="1:7" ht="20.399999999999999" outlineLevel="7" x14ac:dyDescent="0.25">
      <c r="A206" s="14" t="s">
        <v>299</v>
      </c>
      <c r="B206" s="15" t="s">
        <v>300</v>
      </c>
      <c r="C206" s="16">
        <v>169000</v>
      </c>
      <c r="D206" s="16">
        <v>0</v>
      </c>
      <c r="E206" s="51">
        <f t="shared" si="4"/>
        <v>0</v>
      </c>
      <c r="F206" s="42">
        <v>0</v>
      </c>
      <c r="G206" s="16">
        <v>0</v>
      </c>
    </row>
    <row r="207" spans="1:7" ht="20.399999999999999" outlineLevel="2" x14ac:dyDescent="0.25">
      <c r="A207" s="11" t="s">
        <v>301</v>
      </c>
      <c r="B207" s="12" t="s">
        <v>302</v>
      </c>
      <c r="C207" s="13">
        <v>14439400</v>
      </c>
      <c r="D207" s="13">
        <v>2392845.4500000002</v>
      </c>
      <c r="E207" s="48">
        <f t="shared" si="4"/>
        <v>0.16571640442123636</v>
      </c>
      <c r="F207" s="41">
        <v>0</v>
      </c>
      <c r="G207" s="13">
        <v>0</v>
      </c>
    </row>
    <row r="208" spans="1:7" ht="51" outlineLevel="7" x14ac:dyDescent="0.25">
      <c r="A208" s="14" t="s">
        <v>303</v>
      </c>
      <c r="B208" s="17" t="s">
        <v>304</v>
      </c>
      <c r="C208" s="16">
        <v>14439400</v>
      </c>
      <c r="D208" s="16">
        <v>2392845.4500000002</v>
      </c>
      <c r="E208" s="51">
        <f t="shared" si="4"/>
        <v>0.16571640442123636</v>
      </c>
      <c r="F208" s="42">
        <v>0</v>
      </c>
      <c r="G208" s="16">
        <v>0</v>
      </c>
    </row>
    <row r="209" spans="1:7" ht="20.399999999999999" outlineLevel="2" x14ac:dyDescent="0.25">
      <c r="A209" s="11" t="s">
        <v>305</v>
      </c>
      <c r="B209" s="12" t="s">
        <v>306</v>
      </c>
      <c r="C209" s="13">
        <v>300000</v>
      </c>
      <c r="D209" s="13">
        <v>0</v>
      </c>
      <c r="E209" s="48">
        <f t="shared" si="4"/>
        <v>0</v>
      </c>
      <c r="F209" s="41">
        <v>0</v>
      </c>
      <c r="G209" s="13">
        <v>0</v>
      </c>
    </row>
    <row r="210" spans="1:7" ht="20.399999999999999" outlineLevel="7" x14ac:dyDescent="0.25">
      <c r="A210" s="14" t="s">
        <v>307</v>
      </c>
      <c r="B210" s="15" t="s">
        <v>308</v>
      </c>
      <c r="C210" s="16">
        <v>300000</v>
      </c>
      <c r="D210" s="16">
        <v>0</v>
      </c>
      <c r="E210" s="51">
        <f t="shared" si="4"/>
        <v>0</v>
      </c>
      <c r="F210" s="42">
        <v>0</v>
      </c>
      <c r="G210" s="16">
        <v>0</v>
      </c>
    </row>
    <row r="211" spans="1:7" ht="13.2" outlineLevel="2" x14ac:dyDescent="0.25">
      <c r="A211" s="11" t="s">
        <v>309</v>
      </c>
      <c r="B211" s="12" t="s">
        <v>310</v>
      </c>
      <c r="C211" s="13">
        <v>442105.28</v>
      </c>
      <c r="D211" s="13">
        <v>0</v>
      </c>
      <c r="E211" s="48">
        <f t="shared" si="4"/>
        <v>0</v>
      </c>
      <c r="F211" s="41">
        <v>0</v>
      </c>
      <c r="G211" s="13">
        <v>0</v>
      </c>
    </row>
    <row r="212" spans="1:7" ht="20.399999999999999" outlineLevel="7" x14ac:dyDescent="0.25">
      <c r="A212" s="14" t="s">
        <v>311</v>
      </c>
      <c r="B212" s="15" t="s">
        <v>188</v>
      </c>
      <c r="C212" s="16">
        <v>442105.28</v>
      </c>
      <c r="D212" s="16">
        <v>0</v>
      </c>
      <c r="E212" s="51">
        <f t="shared" si="4"/>
        <v>0</v>
      </c>
      <c r="F212" s="42">
        <v>0</v>
      </c>
      <c r="G212" s="16">
        <v>0</v>
      </c>
    </row>
    <row r="213" spans="1:7" ht="20.399999999999999" outlineLevel="1" x14ac:dyDescent="0.25">
      <c r="A213" s="33" t="s">
        <v>312</v>
      </c>
      <c r="B213" s="34" t="s">
        <v>313</v>
      </c>
      <c r="C213" s="35">
        <v>139243803.46000001</v>
      </c>
      <c r="D213" s="35">
        <v>28083443.969999999</v>
      </c>
      <c r="E213" s="53">
        <f t="shared" si="4"/>
        <v>0.20168541272335622</v>
      </c>
      <c r="F213" s="41">
        <v>4187499.94</v>
      </c>
      <c r="G213" s="13">
        <v>0</v>
      </c>
    </row>
    <row r="214" spans="1:7" ht="13.2" outlineLevel="1" x14ac:dyDescent="0.25">
      <c r="A214" s="20"/>
      <c r="B214" s="21" t="s">
        <v>613</v>
      </c>
      <c r="C214" s="22"/>
      <c r="D214" s="22"/>
      <c r="E214" s="24"/>
      <c r="F214" s="41"/>
      <c r="G214" s="13"/>
    </row>
    <row r="215" spans="1:7" ht="13.2" outlineLevel="1" x14ac:dyDescent="0.25">
      <c r="A215" s="25"/>
      <c r="B215" s="26" t="s">
        <v>614</v>
      </c>
      <c r="C215" s="27">
        <v>4187499.94</v>
      </c>
      <c r="D215" s="27">
        <v>0</v>
      </c>
      <c r="E215" s="29">
        <f>D215/C215</f>
        <v>0</v>
      </c>
      <c r="F215" s="41"/>
      <c r="G215" s="13"/>
    </row>
    <row r="216" spans="1:7" ht="13.2" outlineLevel="1" x14ac:dyDescent="0.25">
      <c r="A216" s="25"/>
      <c r="B216" s="26" t="s">
        <v>615</v>
      </c>
      <c r="C216" s="27">
        <v>4274800.0599999996</v>
      </c>
      <c r="D216" s="27">
        <v>0</v>
      </c>
      <c r="E216" s="29">
        <f>D216/C216</f>
        <v>0</v>
      </c>
      <c r="F216" s="41"/>
      <c r="G216" s="13"/>
    </row>
    <row r="217" spans="1:7" ht="13.2" outlineLevel="1" x14ac:dyDescent="0.25">
      <c r="A217" s="20"/>
      <c r="B217" s="21" t="s">
        <v>616</v>
      </c>
      <c r="C217" s="22">
        <f>C213-C215-C216</f>
        <v>130781503.46000001</v>
      </c>
      <c r="D217" s="22">
        <f>D213-D215-D216</f>
        <v>28083443.969999999</v>
      </c>
      <c r="E217" s="31">
        <f>D217/C217</f>
        <v>0.21473559507281104</v>
      </c>
      <c r="F217" s="41"/>
      <c r="G217" s="13"/>
    </row>
    <row r="218" spans="1:7" ht="20.399999999999999" outlineLevel="2" x14ac:dyDescent="0.25">
      <c r="A218" s="11" t="s">
        <v>314</v>
      </c>
      <c r="B218" s="12" t="s">
        <v>315</v>
      </c>
      <c r="C218" s="13">
        <v>129630592.91</v>
      </c>
      <c r="D218" s="13">
        <v>28083443.969999999</v>
      </c>
      <c r="E218" s="48">
        <f t="shared" si="4"/>
        <v>0.21664210075393073</v>
      </c>
      <c r="F218" s="41">
        <v>0</v>
      </c>
      <c r="G218" s="13">
        <v>0</v>
      </c>
    </row>
    <row r="219" spans="1:7" ht="20.399999999999999" outlineLevel="7" x14ac:dyDescent="0.25">
      <c r="A219" s="14" t="s">
        <v>316</v>
      </c>
      <c r="B219" s="15" t="s">
        <v>13</v>
      </c>
      <c r="C219" s="16">
        <v>129630592.91</v>
      </c>
      <c r="D219" s="16">
        <v>28083443.969999999</v>
      </c>
      <c r="E219" s="51">
        <f t="shared" si="4"/>
        <v>0.21664210075393073</v>
      </c>
      <c r="F219" s="42">
        <v>0</v>
      </c>
      <c r="G219" s="16">
        <v>0</v>
      </c>
    </row>
    <row r="220" spans="1:7" ht="30.6" outlineLevel="2" x14ac:dyDescent="0.25">
      <c r="A220" s="11" t="s">
        <v>317</v>
      </c>
      <c r="B220" s="12" t="s">
        <v>318</v>
      </c>
      <c r="C220" s="13">
        <v>1102555.56</v>
      </c>
      <c r="D220" s="13">
        <v>0</v>
      </c>
      <c r="E220" s="48">
        <f t="shared" si="4"/>
        <v>0</v>
      </c>
      <c r="F220" s="41">
        <v>0</v>
      </c>
      <c r="G220" s="13">
        <v>0</v>
      </c>
    </row>
    <row r="221" spans="1:7" ht="30.6" outlineLevel="7" x14ac:dyDescent="0.25">
      <c r="A221" s="14" t="s">
        <v>319</v>
      </c>
      <c r="B221" s="15" t="s">
        <v>320</v>
      </c>
      <c r="C221" s="16">
        <v>1102555.56</v>
      </c>
      <c r="D221" s="16">
        <v>0</v>
      </c>
      <c r="E221" s="51">
        <f t="shared" si="4"/>
        <v>0</v>
      </c>
      <c r="F221" s="42">
        <v>0</v>
      </c>
      <c r="G221" s="16">
        <v>0</v>
      </c>
    </row>
    <row r="222" spans="1:7" ht="20.399999999999999" outlineLevel="2" x14ac:dyDescent="0.25">
      <c r="A222" s="11" t="s">
        <v>321</v>
      </c>
      <c r="B222" s="12" t="s">
        <v>322</v>
      </c>
      <c r="C222" s="13">
        <v>282000</v>
      </c>
      <c r="D222" s="13">
        <v>0</v>
      </c>
      <c r="E222" s="48">
        <f t="shared" si="4"/>
        <v>0</v>
      </c>
      <c r="F222" s="41">
        <v>0</v>
      </c>
      <c r="G222" s="13">
        <v>0</v>
      </c>
    </row>
    <row r="223" spans="1:7" ht="20.399999999999999" outlineLevel="7" x14ac:dyDescent="0.25">
      <c r="A223" s="14" t="s">
        <v>323</v>
      </c>
      <c r="B223" s="15" t="s">
        <v>324</v>
      </c>
      <c r="C223" s="16">
        <v>282000</v>
      </c>
      <c r="D223" s="16">
        <v>0</v>
      </c>
      <c r="E223" s="51">
        <f t="shared" si="4"/>
        <v>0</v>
      </c>
      <c r="F223" s="42">
        <v>0</v>
      </c>
      <c r="G223" s="16">
        <v>0</v>
      </c>
    </row>
    <row r="224" spans="1:7" ht="20.399999999999999" outlineLevel="2" x14ac:dyDescent="0.25">
      <c r="A224" s="11" t="s">
        <v>325</v>
      </c>
      <c r="B224" s="12" t="s">
        <v>326</v>
      </c>
      <c r="C224" s="13">
        <v>1284210.55</v>
      </c>
      <c r="D224" s="13">
        <v>0</v>
      </c>
      <c r="E224" s="48">
        <f t="shared" si="4"/>
        <v>0</v>
      </c>
      <c r="F224" s="41">
        <v>0</v>
      </c>
      <c r="G224" s="13">
        <v>0</v>
      </c>
    </row>
    <row r="225" spans="1:7" ht="20.399999999999999" outlineLevel="7" x14ac:dyDescent="0.25">
      <c r="A225" s="14" t="s">
        <v>327</v>
      </c>
      <c r="B225" s="15" t="s">
        <v>188</v>
      </c>
      <c r="C225" s="16">
        <v>1284210.55</v>
      </c>
      <c r="D225" s="16">
        <v>0</v>
      </c>
      <c r="E225" s="51">
        <f t="shared" si="4"/>
        <v>0</v>
      </c>
      <c r="F225" s="42">
        <v>0</v>
      </c>
      <c r="G225" s="16">
        <v>0</v>
      </c>
    </row>
    <row r="226" spans="1:7" ht="13.2" outlineLevel="2" x14ac:dyDescent="0.25">
      <c r="A226" s="11" t="s">
        <v>328</v>
      </c>
      <c r="B226" s="12" t="s">
        <v>329</v>
      </c>
      <c r="C226" s="13">
        <v>6944444.4400000004</v>
      </c>
      <c r="D226" s="13">
        <v>0</v>
      </c>
      <c r="E226" s="48">
        <f t="shared" si="4"/>
        <v>0</v>
      </c>
      <c r="F226" s="41">
        <v>4187499.94</v>
      </c>
      <c r="G226" s="13">
        <v>0</v>
      </c>
    </row>
    <row r="227" spans="1:7" ht="13.2" outlineLevel="7" x14ac:dyDescent="0.25">
      <c r="A227" s="14" t="s">
        <v>330</v>
      </c>
      <c r="B227" s="15" t="s">
        <v>331</v>
      </c>
      <c r="C227" s="16">
        <v>6944444.4400000004</v>
      </c>
      <c r="D227" s="16">
        <v>0</v>
      </c>
      <c r="E227" s="51">
        <f t="shared" si="4"/>
        <v>0</v>
      </c>
      <c r="F227" s="42">
        <v>4187499.94</v>
      </c>
      <c r="G227" s="16">
        <v>0</v>
      </c>
    </row>
    <row r="228" spans="1:7" ht="13.2" outlineLevel="1" x14ac:dyDescent="0.25">
      <c r="A228" s="33" t="s">
        <v>332</v>
      </c>
      <c r="B228" s="34" t="s">
        <v>333</v>
      </c>
      <c r="C228" s="35">
        <v>18005228.109999999</v>
      </c>
      <c r="D228" s="35">
        <v>2506968.89</v>
      </c>
      <c r="E228" s="53">
        <f t="shared" si="4"/>
        <v>0.13923560838463603</v>
      </c>
      <c r="F228" s="41">
        <v>0</v>
      </c>
      <c r="G228" s="13">
        <v>0</v>
      </c>
    </row>
    <row r="229" spans="1:7" ht="13.2" outlineLevel="1" x14ac:dyDescent="0.25">
      <c r="A229" s="20"/>
      <c r="B229" s="21" t="s">
        <v>613</v>
      </c>
      <c r="C229" s="22"/>
      <c r="D229" s="22"/>
      <c r="E229" s="24"/>
      <c r="F229" s="41"/>
      <c r="G229" s="13"/>
    </row>
    <row r="230" spans="1:7" ht="13.2" outlineLevel="1" x14ac:dyDescent="0.25">
      <c r="A230" s="25"/>
      <c r="B230" s="26" t="s">
        <v>614</v>
      </c>
      <c r="C230" s="27"/>
      <c r="D230" s="27"/>
      <c r="E230" s="29"/>
      <c r="F230" s="41"/>
      <c r="G230" s="13"/>
    </row>
    <row r="231" spans="1:7" ht="13.2" outlineLevel="1" x14ac:dyDescent="0.25">
      <c r="A231" s="25"/>
      <c r="B231" s="26" t="s">
        <v>615</v>
      </c>
      <c r="C231" s="27">
        <v>1219920</v>
      </c>
      <c r="D231" s="27">
        <v>176820</v>
      </c>
      <c r="E231" s="29">
        <f>D231/C231</f>
        <v>0.14494393074955736</v>
      </c>
      <c r="F231" s="41"/>
      <c r="G231" s="13"/>
    </row>
    <row r="232" spans="1:7" ht="13.2" outlineLevel="1" x14ac:dyDescent="0.25">
      <c r="A232" s="20"/>
      <c r="B232" s="21" t="s">
        <v>616</v>
      </c>
      <c r="C232" s="22">
        <f>C228-C230-C231</f>
        <v>16785308.109999999</v>
      </c>
      <c r="D232" s="22">
        <f>D228-D230-D231</f>
        <v>2330148.89</v>
      </c>
      <c r="E232" s="31">
        <f>D232/C232</f>
        <v>0.13882073982376247</v>
      </c>
      <c r="F232" s="41"/>
      <c r="G232" s="13"/>
    </row>
    <row r="233" spans="1:7" ht="20.399999999999999" outlineLevel="2" x14ac:dyDescent="0.25">
      <c r="A233" s="11" t="s">
        <v>334</v>
      </c>
      <c r="B233" s="12" t="s">
        <v>335</v>
      </c>
      <c r="C233" s="13">
        <v>3073200</v>
      </c>
      <c r="D233" s="13">
        <v>353506.24</v>
      </c>
      <c r="E233" s="48">
        <f t="shared" si="4"/>
        <v>0.11502871274241833</v>
      </c>
      <c r="F233" s="41">
        <v>0</v>
      </c>
      <c r="G233" s="13">
        <v>0</v>
      </c>
    </row>
    <row r="234" spans="1:7" ht="20.399999999999999" outlineLevel="7" x14ac:dyDescent="0.25">
      <c r="A234" s="14" t="s">
        <v>336</v>
      </c>
      <c r="B234" s="15" t="s">
        <v>337</v>
      </c>
      <c r="C234" s="16">
        <v>1573200</v>
      </c>
      <c r="D234" s="16">
        <v>353506.24</v>
      </c>
      <c r="E234" s="56">
        <f t="shared" si="4"/>
        <v>0.22470521230612764</v>
      </c>
      <c r="F234" s="42">
        <v>0</v>
      </c>
      <c r="G234" s="16">
        <v>0</v>
      </c>
    </row>
    <row r="235" spans="1:7" ht="40.799999999999997" outlineLevel="7" x14ac:dyDescent="0.25">
      <c r="A235" s="14" t="s">
        <v>338</v>
      </c>
      <c r="B235" s="15" t="s">
        <v>339</v>
      </c>
      <c r="C235" s="16">
        <v>1500000</v>
      </c>
      <c r="D235" s="16">
        <v>0</v>
      </c>
      <c r="E235" s="57">
        <f t="shared" si="4"/>
        <v>0</v>
      </c>
      <c r="F235" s="42">
        <v>0</v>
      </c>
      <c r="G235" s="16">
        <v>0</v>
      </c>
    </row>
    <row r="236" spans="1:7" ht="30.6" outlineLevel="2" x14ac:dyDescent="0.25">
      <c r="A236" s="11" t="s">
        <v>340</v>
      </c>
      <c r="B236" s="12" t="s">
        <v>341</v>
      </c>
      <c r="C236" s="13">
        <v>584100</v>
      </c>
      <c r="D236" s="13">
        <v>110689</v>
      </c>
      <c r="E236" s="48">
        <f t="shared" si="4"/>
        <v>0.1895035096730012</v>
      </c>
      <c r="F236" s="41">
        <v>0</v>
      </c>
      <c r="G236" s="13">
        <v>0</v>
      </c>
    </row>
    <row r="237" spans="1:7" ht="20.399999999999999" outlineLevel="7" x14ac:dyDescent="0.25">
      <c r="A237" s="14" t="s">
        <v>342</v>
      </c>
      <c r="B237" s="15" t="s">
        <v>343</v>
      </c>
      <c r="C237" s="16">
        <v>584100</v>
      </c>
      <c r="D237" s="16">
        <v>110689</v>
      </c>
      <c r="E237" s="51">
        <f t="shared" si="4"/>
        <v>0.1895035096730012</v>
      </c>
      <c r="F237" s="42">
        <v>0</v>
      </c>
      <c r="G237" s="16">
        <v>0</v>
      </c>
    </row>
    <row r="238" spans="1:7" ht="20.399999999999999" outlineLevel="2" x14ac:dyDescent="0.25">
      <c r="A238" s="11" t="s">
        <v>344</v>
      </c>
      <c r="B238" s="12" t="s">
        <v>345</v>
      </c>
      <c r="C238" s="13">
        <v>105000</v>
      </c>
      <c r="D238" s="13">
        <v>0</v>
      </c>
      <c r="E238" s="48">
        <f t="shared" si="4"/>
        <v>0</v>
      </c>
      <c r="F238" s="41">
        <v>0</v>
      </c>
      <c r="G238" s="13">
        <v>0</v>
      </c>
    </row>
    <row r="239" spans="1:7" ht="20.399999999999999" outlineLevel="7" x14ac:dyDescent="0.25">
      <c r="A239" s="14" t="s">
        <v>346</v>
      </c>
      <c r="B239" s="15" t="s">
        <v>347</v>
      </c>
      <c r="C239" s="16">
        <v>105000</v>
      </c>
      <c r="D239" s="16">
        <v>0</v>
      </c>
      <c r="E239" s="51">
        <f t="shared" si="4"/>
        <v>0</v>
      </c>
      <c r="F239" s="42">
        <v>0</v>
      </c>
      <c r="G239" s="16">
        <v>0</v>
      </c>
    </row>
    <row r="240" spans="1:7" ht="20.399999999999999" outlineLevel="2" x14ac:dyDescent="0.25">
      <c r="A240" s="11" t="s">
        <v>348</v>
      </c>
      <c r="B240" s="12" t="s">
        <v>349</v>
      </c>
      <c r="C240" s="13">
        <v>450932.78</v>
      </c>
      <c r="D240" s="13">
        <v>31985.15</v>
      </c>
      <c r="E240" s="48">
        <f t="shared" si="4"/>
        <v>7.0931082011824464E-2</v>
      </c>
      <c r="F240" s="41">
        <v>0</v>
      </c>
      <c r="G240" s="13">
        <v>0</v>
      </c>
    </row>
    <row r="241" spans="1:7" ht="13.2" outlineLevel="7" x14ac:dyDescent="0.25">
      <c r="A241" s="14" t="s">
        <v>350</v>
      </c>
      <c r="B241" s="15" t="s">
        <v>351</v>
      </c>
      <c r="C241" s="16">
        <v>450932.78</v>
      </c>
      <c r="D241" s="16">
        <v>31985.15</v>
      </c>
      <c r="E241" s="51">
        <f t="shared" si="4"/>
        <v>7.0931082011824464E-2</v>
      </c>
      <c r="F241" s="42">
        <v>0</v>
      </c>
      <c r="G241" s="16">
        <v>0</v>
      </c>
    </row>
    <row r="242" spans="1:7" ht="20.399999999999999" outlineLevel="2" x14ac:dyDescent="0.25">
      <c r="A242" s="11" t="s">
        <v>352</v>
      </c>
      <c r="B242" s="12" t="s">
        <v>353</v>
      </c>
      <c r="C242" s="13">
        <v>3387700</v>
      </c>
      <c r="D242" s="13">
        <v>104664</v>
      </c>
      <c r="E242" s="48">
        <f t="shared" si="4"/>
        <v>3.0895297694601056E-2</v>
      </c>
      <c r="F242" s="41">
        <v>0</v>
      </c>
      <c r="G242" s="13">
        <v>0</v>
      </c>
    </row>
    <row r="243" spans="1:7" ht="20.399999999999999" outlineLevel="7" x14ac:dyDescent="0.25">
      <c r="A243" s="14" t="s">
        <v>354</v>
      </c>
      <c r="B243" s="15" t="s">
        <v>355</v>
      </c>
      <c r="C243" s="16">
        <v>487700</v>
      </c>
      <c r="D243" s="16">
        <v>104664</v>
      </c>
      <c r="E243" s="58">
        <f t="shared" si="4"/>
        <v>0.21460734057822431</v>
      </c>
      <c r="F243" s="42">
        <v>0</v>
      </c>
      <c r="G243" s="16">
        <v>0</v>
      </c>
    </row>
    <row r="244" spans="1:7" ht="20.399999999999999" outlineLevel="7" x14ac:dyDescent="0.25">
      <c r="A244" s="14" t="s">
        <v>356</v>
      </c>
      <c r="B244" s="15" t="s">
        <v>357</v>
      </c>
      <c r="C244" s="16">
        <v>1500000</v>
      </c>
      <c r="D244" s="16">
        <v>0</v>
      </c>
      <c r="E244" s="46">
        <f t="shared" si="4"/>
        <v>0</v>
      </c>
      <c r="F244" s="42">
        <v>0</v>
      </c>
      <c r="G244" s="16">
        <v>0</v>
      </c>
    </row>
    <row r="245" spans="1:7" ht="20.399999999999999" outlineLevel="7" x14ac:dyDescent="0.25">
      <c r="A245" s="14" t="s">
        <v>358</v>
      </c>
      <c r="B245" s="15" t="s">
        <v>359</v>
      </c>
      <c r="C245" s="16">
        <v>1000000</v>
      </c>
      <c r="D245" s="16">
        <v>0</v>
      </c>
      <c r="E245" s="46">
        <f t="shared" si="4"/>
        <v>0</v>
      </c>
      <c r="F245" s="42">
        <v>0</v>
      </c>
      <c r="G245" s="16">
        <v>0</v>
      </c>
    </row>
    <row r="246" spans="1:7" ht="20.399999999999999" outlineLevel="7" x14ac:dyDescent="0.25">
      <c r="A246" s="14" t="s">
        <v>360</v>
      </c>
      <c r="B246" s="15" t="s">
        <v>361</v>
      </c>
      <c r="C246" s="16">
        <v>400000</v>
      </c>
      <c r="D246" s="16">
        <v>0</v>
      </c>
      <c r="E246" s="57">
        <f t="shared" si="4"/>
        <v>0</v>
      </c>
      <c r="F246" s="42">
        <v>0</v>
      </c>
      <c r="G246" s="16">
        <v>0</v>
      </c>
    </row>
    <row r="247" spans="1:7" ht="30.6" outlineLevel="2" x14ac:dyDescent="0.25">
      <c r="A247" s="11" t="s">
        <v>362</v>
      </c>
      <c r="B247" s="12" t="s">
        <v>363</v>
      </c>
      <c r="C247" s="13">
        <v>1165000</v>
      </c>
      <c r="D247" s="13">
        <v>458690</v>
      </c>
      <c r="E247" s="48">
        <f t="shared" si="4"/>
        <v>0.39372532188841203</v>
      </c>
      <c r="F247" s="41">
        <v>0</v>
      </c>
      <c r="G247" s="13">
        <v>0</v>
      </c>
    </row>
    <row r="248" spans="1:7" ht="20.399999999999999" outlineLevel="7" x14ac:dyDescent="0.25">
      <c r="A248" s="14" t="s">
        <v>364</v>
      </c>
      <c r="B248" s="15" t="s">
        <v>365</v>
      </c>
      <c r="C248" s="16">
        <v>1165000</v>
      </c>
      <c r="D248" s="16">
        <v>458690</v>
      </c>
      <c r="E248" s="51">
        <f t="shared" si="4"/>
        <v>0.39372532188841203</v>
      </c>
      <c r="F248" s="42">
        <v>0</v>
      </c>
      <c r="G248" s="16">
        <v>0</v>
      </c>
    </row>
    <row r="249" spans="1:7" ht="20.399999999999999" outlineLevel="2" x14ac:dyDescent="0.25">
      <c r="A249" s="11" t="s">
        <v>366</v>
      </c>
      <c r="B249" s="12" t="s">
        <v>367</v>
      </c>
      <c r="C249" s="13">
        <v>1414098</v>
      </c>
      <c r="D249" s="13">
        <v>323834.5</v>
      </c>
      <c r="E249" s="48">
        <f t="shared" si="4"/>
        <v>0.22900428400294745</v>
      </c>
      <c r="F249" s="41">
        <v>0</v>
      </c>
      <c r="G249" s="13">
        <v>0</v>
      </c>
    </row>
    <row r="250" spans="1:7" ht="51" outlineLevel="7" x14ac:dyDescent="0.25">
      <c r="A250" s="14" t="s">
        <v>368</v>
      </c>
      <c r="B250" s="15" t="s">
        <v>369</v>
      </c>
      <c r="C250" s="16">
        <v>554178</v>
      </c>
      <c r="D250" s="16">
        <v>147014.5</v>
      </c>
      <c r="E250" s="56">
        <f t="shared" si="4"/>
        <v>0.26528389795336516</v>
      </c>
      <c r="F250" s="42">
        <v>0</v>
      </c>
      <c r="G250" s="16">
        <v>0</v>
      </c>
    </row>
    <row r="251" spans="1:7" ht="51" outlineLevel="7" x14ac:dyDescent="0.25">
      <c r="A251" s="14" t="s">
        <v>370</v>
      </c>
      <c r="B251" s="15" t="s">
        <v>369</v>
      </c>
      <c r="C251" s="16">
        <v>859920</v>
      </c>
      <c r="D251" s="16">
        <v>176820</v>
      </c>
      <c r="E251" s="57">
        <f t="shared" si="4"/>
        <v>0.20562377895618197</v>
      </c>
      <c r="F251" s="42">
        <v>0</v>
      </c>
      <c r="G251" s="16">
        <v>0</v>
      </c>
    </row>
    <row r="252" spans="1:7" ht="13.2" outlineLevel="2" x14ac:dyDescent="0.25">
      <c r="A252" s="11" t="s">
        <v>371</v>
      </c>
      <c r="B252" s="12" t="s">
        <v>372</v>
      </c>
      <c r="C252" s="13">
        <v>7406597.3300000001</v>
      </c>
      <c r="D252" s="13">
        <v>1123600</v>
      </c>
      <c r="E252" s="48">
        <f t="shared" si="4"/>
        <v>0.15170259026353738</v>
      </c>
      <c r="F252" s="41">
        <v>0</v>
      </c>
      <c r="G252" s="13">
        <v>0</v>
      </c>
    </row>
    <row r="253" spans="1:7" ht="71.400000000000006" outlineLevel="7" x14ac:dyDescent="0.25">
      <c r="A253" s="14" t="s">
        <v>373</v>
      </c>
      <c r="B253" s="17" t="s">
        <v>374</v>
      </c>
      <c r="C253" s="16">
        <v>2221979.19</v>
      </c>
      <c r="D253" s="16">
        <v>337080</v>
      </c>
      <c r="E253" s="56">
        <f t="shared" si="4"/>
        <v>0.15170259087800009</v>
      </c>
      <c r="F253" s="42">
        <v>0</v>
      </c>
      <c r="G253" s="16">
        <v>0</v>
      </c>
    </row>
    <row r="254" spans="1:7" ht="40.799999999999997" outlineLevel="7" x14ac:dyDescent="0.25">
      <c r="A254" s="14" t="s">
        <v>375</v>
      </c>
      <c r="B254" s="15" t="s">
        <v>376</v>
      </c>
      <c r="C254" s="16">
        <v>5184618.1399999997</v>
      </c>
      <c r="D254" s="16">
        <v>786520</v>
      </c>
      <c r="E254" s="57">
        <f t="shared" si="4"/>
        <v>0.15170259000019626</v>
      </c>
      <c r="F254" s="42">
        <v>0</v>
      </c>
      <c r="G254" s="16">
        <v>0</v>
      </c>
    </row>
    <row r="255" spans="1:7" ht="20.399999999999999" outlineLevel="2" x14ac:dyDescent="0.25">
      <c r="A255" s="11" t="s">
        <v>377</v>
      </c>
      <c r="B255" s="12" t="s">
        <v>378</v>
      </c>
      <c r="C255" s="13">
        <v>418600</v>
      </c>
      <c r="D255" s="13">
        <v>0</v>
      </c>
      <c r="E255" s="48">
        <f t="shared" si="4"/>
        <v>0</v>
      </c>
      <c r="F255" s="41">
        <v>0</v>
      </c>
      <c r="G255" s="13">
        <v>0</v>
      </c>
    </row>
    <row r="256" spans="1:7" ht="20.399999999999999" outlineLevel="7" x14ac:dyDescent="0.25">
      <c r="A256" s="14" t="s">
        <v>379</v>
      </c>
      <c r="B256" s="15" t="s">
        <v>380</v>
      </c>
      <c r="C256" s="16">
        <v>418600</v>
      </c>
      <c r="D256" s="16">
        <v>0</v>
      </c>
      <c r="E256" s="51">
        <f t="shared" si="4"/>
        <v>0</v>
      </c>
      <c r="F256" s="42">
        <v>0</v>
      </c>
      <c r="G256" s="16">
        <v>0</v>
      </c>
    </row>
    <row r="257" spans="1:7" ht="20.399999999999999" outlineLevel="1" x14ac:dyDescent="0.25">
      <c r="A257" s="33" t="s">
        <v>381</v>
      </c>
      <c r="B257" s="34" t="s">
        <v>382</v>
      </c>
      <c r="C257" s="35">
        <v>2988328</v>
      </c>
      <c r="D257" s="35">
        <v>538143.14</v>
      </c>
      <c r="E257" s="53">
        <f t="shared" ref="E257:E344" si="5">D257/C257</f>
        <v>0.18008168447372577</v>
      </c>
      <c r="F257" s="41">
        <v>0</v>
      </c>
      <c r="G257" s="13">
        <v>0</v>
      </c>
    </row>
    <row r="258" spans="1:7" ht="13.2" outlineLevel="1" x14ac:dyDescent="0.25">
      <c r="A258" s="20"/>
      <c r="B258" s="21" t="s">
        <v>613</v>
      </c>
      <c r="C258" s="22"/>
      <c r="D258" s="22"/>
      <c r="E258" s="24"/>
      <c r="F258" s="41"/>
      <c r="G258" s="13"/>
    </row>
    <row r="259" spans="1:7" ht="13.2" outlineLevel="1" x14ac:dyDescent="0.25">
      <c r="A259" s="25"/>
      <c r="B259" s="26" t="s">
        <v>614</v>
      </c>
      <c r="C259" s="27"/>
      <c r="D259" s="27"/>
      <c r="E259" s="29"/>
      <c r="F259" s="41"/>
      <c r="G259" s="13"/>
    </row>
    <row r="260" spans="1:7" ht="13.2" outlineLevel="1" x14ac:dyDescent="0.25">
      <c r="A260" s="25"/>
      <c r="B260" s="26" t="s">
        <v>615</v>
      </c>
      <c r="C260" s="27"/>
      <c r="D260" s="27"/>
      <c r="E260" s="29"/>
      <c r="F260" s="41"/>
      <c r="G260" s="13"/>
    </row>
    <row r="261" spans="1:7" ht="13.2" outlineLevel="1" x14ac:dyDescent="0.25">
      <c r="A261" s="20"/>
      <c r="B261" s="21" t="s">
        <v>616</v>
      </c>
      <c r="C261" s="22">
        <f>C257-C259-C260</f>
        <v>2988328</v>
      </c>
      <c r="D261" s="22">
        <f>D257-D259-D260</f>
        <v>538143.14</v>
      </c>
      <c r="E261" s="31">
        <f>D261/C261</f>
        <v>0.18008168447372577</v>
      </c>
      <c r="F261" s="41"/>
      <c r="G261" s="13"/>
    </row>
    <row r="262" spans="1:7" ht="30.6" outlineLevel="2" x14ac:dyDescent="0.25">
      <c r="A262" s="11" t="s">
        <v>383</v>
      </c>
      <c r="B262" s="12" t="s">
        <v>384</v>
      </c>
      <c r="C262" s="13">
        <v>2432328</v>
      </c>
      <c r="D262" s="13">
        <v>493830.58</v>
      </c>
      <c r="E262" s="48">
        <f t="shared" si="5"/>
        <v>0.20302795511131724</v>
      </c>
      <c r="F262" s="41">
        <v>0</v>
      </c>
      <c r="G262" s="13">
        <v>0</v>
      </c>
    </row>
    <row r="263" spans="1:7" ht="13.2" outlineLevel="7" x14ac:dyDescent="0.25">
      <c r="A263" s="14" t="s">
        <v>385</v>
      </c>
      <c r="B263" s="15" t="s">
        <v>386</v>
      </c>
      <c r="C263" s="16">
        <v>415608</v>
      </c>
      <c r="D263" s="16">
        <v>96012</v>
      </c>
      <c r="E263" s="58">
        <f t="shared" si="5"/>
        <v>0.23101576485534445</v>
      </c>
      <c r="F263" s="42">
        <v>0</v>
      </c>
      <c r="G263" s="16">
        <v>0</v>
      </c>
    </row>
    <row r="264" spans="1:7" ht="20.399999999999999" outlineLevel="7" x14ac:dyDescent="0.25">
      <c r="A264" s="14" t="s">
        <v>387</v>
      </c>
      <c r="B264" s="15" t="s">
        <v>388</v>
      </c>
      <c r="C264" s="16">
        <v>1152720</v>
      </c>
      <c r="D264" s="16">
        <v>256160</v>
      </c>
      <c r="E264" s="46">
        <f t="shared" si="5"/>
        <v>0.22222222222222221</v>
      </c>
      <c r="F264" s="42">
        <v>0</v>
      </c>
      <c r="G264" s="16">
        <v>0</v>
      </c>
    </row>
    <row r="265" spans="1:7" ht="30.6" outlineLevel="7" x14ac:dyDescent="0.25">
      <c r="A265" s="14" t="s">
        <v>389</v>
      </c>
      <c r="B265" s="15" t="s">
        <v>166</v>
      </c>
      <c r="C265" s="16">
        <v>864000</v>
      </c>
      <c r="D265" s="16">
        <v>141658.57999999999</v>
      </c>
      <c r="E265" s="52">
        <f t="shared" si="5"/>
        <v>0.16395668981481479</v>
      </c>
      <c r="F265" s="42">
        <v>0</v>
      </c>
      <c r="G265" s="16">
        <v>0</v>
      </c>
    </row>
    <row r="266" spans="1:7" ht="20.399999999999999" outlineLevel="2" x14ac:dyDescent="0.25">
      <c r="A266" s="11" t="s">
        <v>390</v>
      </c>
      <c r="B266" s="12" t="s">
        <v>391</v>
      </c>
      <c r="C266" s="13">
        <v>556000</v>
      </c>
      <c r="D266" s="13">
        <v>44312.56</v>
      </c>
      <c r="E266" s="48">
        <f t="shared" si="5"/>
        <v>7.9698848920863305E-2</v>
      </c>
      <c r="F266" s="41">
        <v>0</v>
      </c>
      <c r="G266" s="13">
        <v>0</v>
      </c>
    </row>
    <row r="267" spans="1:7" ht="20.399999999999999" outlineLevel="7" x14ac:dyDescent="0.25">
      <c r="A267" s="14" t="s">
        <v>392</v>
      </c>
      <c r="B267" s="15" t="s">
        <v>393</v>
      </c>
      <c r="C267" s="16">
        <v>556000</v>
      </c>
      <c r="D267" s="16">
        <v>44312.56</v>
      </c>
      <c r="E267" s="51">
        <f t="shared" si="5"/>
        <v>7.9698848920863305E-2</v>
      </c>
      <c r="F267" s="42">
        <v>0</v>
      </c>
      <c r="G267" s="16">
        <v>0</v>
      </c>
    </row>
    <row r="268" spans="1:7" ht="20.399999999999999" outlineLevel="1" x14ac:dyDescent="0.25">
      <c r="A268" s="33" t="s">
        <v>394</v>
      </c>
      <c r="B268" s="34" t="s">
        <v>395</v>
      </c>
      <c r="C268" s="35">
        <v>3514600.64</v>
      </c>
      <c r="D268" s="35">
        <v>639534.68000000005</v>
      </c>
      <c r="E268" s="53">
        <f t="shared" si="5"/>
        <v>0.18196510656755585</v>
      </c>
      <c r="F268" s="41">
        <v>0</v>
      </c>
      <c r="G268" s="13">
        <v>0</v>
      </c>
    </row>
    <row r="269" spans="1:7" ht="13.2" outlineLevel="1" x14ac:dyDescent="0.25">
      <c r="A269" s="20"/>
      <c r="B269" s="21" t="s">
        <v>613</v>
      </c>
      <c r="C269" s="22"/>
      <c r="D269" s="22"/>
      <c r="E269" s="24"/>
      <c r="F269" s="41"/>
      <c r="G269" s="13"/>
    </row>
    <row r="270" spans="1:7" ht="13.2" outlineLevel="1" x14ac:dyDescent="0.25">
      <c r="A270" s="25"/>
      <c r="B270" s="26" t="s">
        <v>614</v>
      </c>
      <c r="C270" s="27"/>
      <c r="D270" s="27"/>
      <c r="E270" s="29"/>
      <c r="F270" s="41"/>
      <c r="G270" s="13"/>
    </row>
    <row r="271" spans="1:7" ht="13.2" outlineLevel="1" x14ac:dyDescent="0.25">
      <c r="A271" s="25"/>
      <c r="B271" s="26" t="s">
        <v>615</v>
      </c>
      <c r="C271" s="27"/>
      <c r="D271" s="27"/>
      <c r="E271" s="29"/>
      <c r="F271" s="41"/>
      <c r="G271" s="13"/>
    </row>
    <row r="272" spans="1:7" ht="13.2" outlineLevel="1" x14ac:dyDescent="0.25">
      <c r="A272" s="20"/>
      <c r="B272" s="21" t="s">
        <v>616</v>
      </c>
      <c r="C272" s="22">
        <f>C268-C270-C271</f>
        <v>3514600.64</v>
      </c>
      <c r="D272" s="22">
        <f>D268-D270-D271</f>
        <v>639534.68000000005</v>
      </c>
      <c r="E272" s="31">
        <f>D272/C272</f>
        <v>0.18196510656755585</v>
      </c>
      <c r="F272" s="41"/>
      <c r="G272" s="13"/>
    </row>
    <row r="273" spans="1:7" ht="20.399999999999999" outlineLevel="2" x14ac:dyDescent="0.25">
      <c r="A273" s="11" t="s">
        <v>396</v>
      </c>
      <c r="B273" s="12" t="s">
        <v>397</v>
      </c>
      <c r="C273" s="13">
        <v>3145969.33</v>
      </c>
      <c r="D273" s="13">
        <v>609141.76000000001</v>
      </c>
      <c r="E273" s="48">
        <f t="shared" si="5"/>
        <v>0.19362609615777787</v>
      </c>
      <c r="F273" s="41">
        <v>0</v>
      </c>
      <c r="G273" s="13">
        <v>0</v>
      </c>
    </row>
    <row r="274" spans="1:7" ht="20.399999999999999" outlineLevel="7" x14ac:dyDescent="0.25">
      <c r="A274" s="14" t="s">
        <v>398</v>
      </c>
      <c r="B274" s="15" t="s">
        <v>399</v>
      </c>
      <c r="C274" s="16">
        <v>2330014.98</v>
      </c>
      <c r="D274" s="16">
        <v>447663.33</v>
      </c>
      <c r="E274" s="49">
        <f t="shared" si="5"/>
        <v>0.19212894931688379</v>
      </c>
      <c r="F274" s="42">
        <v>0</v>
      </c>
      <c r="G274" s="16">
        <v>0</v>
      </c>
    </row>
    <row r="275" spans="1:7" ht="30.6" outlineLevel="7" x14ac:dyDescent="0.25">
      <c r="A275" s="14" t="s">
        <v>400</v>
      </c>
      <c r="B275" s="15" t="s">
        <v>401</v>
      </c>
      <c r="C275" s="16">
        <v>475672.26</v>
      </c>
      <c r="D275" s="16">
        <v>79768.240000000005</v>
      </c>
      <c r="E275" s="46">
        <f t="shared" si="5"/>
        <v>0.16769579962472481</v>
      </c>
      <c r="F275" s="42">
        <v>0</v>
      </c>
      <c r="G275" s="16">
        <v>0</v>
      </c>
    </row>
    <row r="276" spans="1:7" ht="30.6" outlineLevel="7" x14ac:dyDescent="0.25">
      <c r="A276" s="14" t="s">
        <v>402</v>
      </c>
      <c r="B276" s="15" t="s">
        <v>403</v>
      </c>
      <c r="C276" s="16">
        <v>340282.09</v>
      </c>
      <c r="D276" s="16">
        <v>81710.19</v>
      </c>
      <c r="E276" s="47">
        <f t="shared" si="5"/>
        <v>0.24012486228705129</v>
      </c>
      <c r="F276" s="42">
        <v>0</v>
      </c>
      <c r="G276" s="16">
        <v>0</v>
      </c>
    </row>
    <row r="277" spans="1:7" ht="20.399999999999999" outlineLevel="2" x14ac:dyDescent="0.25">
      <c r="A277" s="11" t="s">
        <v>404</v>
      </c>
      <c r="B277" s="12" t="s">
        <v>405</v>
      </c>
      <c r="C277" s="13">
        <v>368631.31</v>
      </c>
      <c r="D277" s="13">
        <v>30392.92</v>
      </c>
      <c r="E277" s="48">
        <f t="shared" si="5"/>
        <v>8.24480156067047E-2</v>
      </c>
      <c r="F277" s="41">
        <v>0</v>
      </c>
      <c r="G277" s="13">
        <v>0</v>
      </c>
    </row>
    <row r="278" spans="1:7" ht="13.2" outlineLevel="7" x14ac:dyDescent="0.25">
      <c r="A278" s="14" t="s">
        <v>406</v>
      </c>
      <c r="B278" s="15" t="s">
        <v>407</v>
      </c>
      <c r="C278" s="16">
        <v>368631.31</v>
      </c>
      <c r="D278" s="16">
        <v>30392.92</v>
      </c>
      <c r="E278" s="51">
        <f t="shared" si="5"/>
        <v>8.24480156067047E-2</v>
      </c>
      <c r="F278" s="42">
        <v>0</v>
      </c>
      <c r="G278" s="16">
        <v>0</v>
      </c>
    </row>
    <row r="279" spans="1:7" ht="30.6" x14ac:dyDescent="0.25">
      <c r="A279" s="33" t="s">
        <v>408</v>
      </c>
      <c r="B279" s="34" t="s">
        <v>409</v>
      </c>
      <c r="C279" s="35">
        <v>1320260.8</v>
      </c>
      <c r="D279" s="35">
        <v>0</v>
      </c>
      <c r="E279" s="53">
        <f t="shared" si="5"/>
        <v>0</v>
      </c>
      <c r="F279" s="41">
        <v>0</v>
      </c>
      <c r="G279" s="13">
        <v>0</v>
      </c>
    </row>
    <row r="280" spans="1:7" ht="13.2" x14ac:dyDescent="0.25">
      <c r="A280" s="20"/>
      <c r="B280" s="21" t="s">
        <v>613</v>
      </c>
      <c r="C280" s="22"/>
      <c r="D280" s="22"/>
      <c r="E280" s="24"/>
      <c r="F280" s="41"/>
      <c r="G280" s="13"/>
    </row>
    <row r="281" spans="1:7" ht="13.2" x14ac:dyDescent="0.25">
      <c r="A281" s="25"/>
      <c r="B281" s="26" t="s">
        <v>614</v>
      </c>
      <c r="C281" s="27"/>
      <c r="D281" s="27"/>
      <c r="E281" s="29"/>
      <c r="F281" s="41"/>
      <c r="G281" s="13"/>
    </row>
    <row r="282" spans="1:7" ht="13.2" x14ac:dyDescent="0.25">
      <c r="A282" s="25"/>
      <c r="B282" s="26" t="s">
        <v>615</v>
      </c>
      <c r="C282" s="27"/>
      <c r="D282" s="27"/>
      <c r="E282" s="29"/>
      <c r="F282" s="41"/>
      <c r="G282" s="13"/>
    </row>
    <row r="283" spans="1:7" ht="13.2" x14ac:dyDescent="0.25">
      <c r="A283" s="20"/>
      <c r="B283" s="21" t="s">
        <v>616</v>
      </c>
      <c r="C283" s="22">
        <f>C279-C281-C282</f>
        <v>1320260.8</v>
      </c>
      <c r="D283" s="22">
        <f>D279-D281-D282</f>
        <v>0</v>
      </c>
      <c r="E283" s="31">
        <f>D283/C283</f>
        <v>0</v>
      </c>
      <c r="F283" s="41"/>
      <c r="G283" s="13"/>
    </row>
    <row r="284" spans="1:7" ht="20.399999999999999" outlineLevel="1" x14ac:dyDescent="0.25">
      <c r="A284" s="11" t="s">
        <v>410</v>
      </c>
      <c r="B284" s="12" t="s">
        <v>411</v>
      </c>
      <c r="C284" s="13">
        <v>376500</v>
      </c>
      <c r="D284" s="13">
        <v>0</v>
      </c>
      <c r="E284" s="48">
        <f t="shared" si="5"/>
        <v>0</v>
      </c>
      <c r="F284" s="41">
        <v>0</v>
      </c>
      <c r="G284" s="13">
        <v>0</v>
      </c>
    </row>
    <row r="285" spans="1:7" ht="20.399999999999999" outlineLevel="7" x14ac:dyDescent="0.25">
      <c r="A285" s="14" t="s">
        <v>412</v>
      </c>
      <c r="B285" s="15" t="s">
        <v>413</v>
      </c>
      <c r="C285" s="16">
        <v>376500</v>
      </c>
      <c r="D285" s="16">
        <v>0</v>
      </c>
      <c r="E285" s="51">
        <f t="shared" si="5"/>
        <v>0</v>
      </c>
      <c r="F285" s="42">
        <v>0</v>
      </c>
      <c r="G285" s="16">
        <v>0</v>
      </c>
    </row>
    <row r="286" spans="1:7" ht="20.399999999999999" outlineLevel="1" x14ac:dyDescent="0.25">
      <c r="A286" s="11" t="s">
        <v>414</v>
      </c>
      <c r="B286" s="12" t="s">
        <v>415</v>
      </c>
      <c r="C286" s="13">
        <v>365000</v>
      </c>
      <c r="D286" s="13">
        <v>0</v>
      </c>
      <c r="E286" s="48">
        <f t="shared" si="5"/>
        <v>0</v>
      </c>
      <c r="F286" s="41">
        <v>0</v>
      </c>
      <c r="G286" s="13">
        <v>0</v>
      </c>
    </row>
    <row r="287" spans="1:7" ht="20.399999999999999" outlineLevel="7" x14ac:dyDescent="0.25">
      <c r="A287" s="14" t="s">
        <v>416</v>
      </c>
      <c r="B287" s="15" t="s">
        <v>417</v>
      </c>
      <c r="C287" s="16">
        <v>365000</v>
      </c>
      <c r="D287" s="16">
        <v>0</v>
      </c>
      <c r="E287" s="51">
        <f t="shared" si="5"/>
        <v>0</v>
      </c>
      <c r="F287" s="42">
        <v>0</v>
      </c>
      <c r="G287" s="16">
        <v>0</v>
      </c>
    </row>
    <row r="288" spans="1:7" ht="30.6" outlineLevel="1" x14ac:dyDescent="0.25">
      <c r="A288" s="11" t="s">
        <v>418</v>
      </c>
      <c r="B288" s="12" t="s">
        <v>419</v>
      </c>
      <c r="C288" s="13">
        <v>67500</v>
      </c>
      <c r="D288" s="13">
        <v>0</v>
      </c>
      <c r="E288" s="48">
        <f t="shared" si="5"/>
        <v>0</v>
      </c>
      <c r="F288" s="41">
        <v>0</v>
      </c>
      <c r="G288" s="13">
        <v>0</v>
      </c>
    </row>
    <row r="289" spans="1:7" ht="20.399999999999999" outlineLevel="7" x14ac:dyDescent="0.25">
      <c r="A289" s="14" t="s">
        <v>420</v>
      </c>
      <c r="B289" s="15" t="s">
        <v>421</v>
      </c>
      <c r="C289" s="16">
        <v>67500</v>
      </c>
      <c r="D289" s="16">
        <v>0</v>
      </c>
      <c r="E289" s="51">
        <f t="shared" si="5"/>
        <v>0</v>
      </c>
      <c r="F289" s="42">
        <v>0</v>
      </c>
      <c r="G289" s="16">
        <v>0</v>
      </c>
    </row>
    <row r="290" spans="1:7" ht="40.799999999999997" outlineLevel="1" x14ac:dyDescent="0.25">
      <c r="A290" s="11" t="s">
        <v>422</v>
      </c>
      <c r="B290" s="12" t="s">
        <v>423</v>
      </c>
      <c r="C290" s="13">
        <v>356260.8</v>
      </c>
      <c r="D290" s="13">
        <v>0</v>
      </c>
      <c r="E290" s="48">
        <f t="shared" si="5"/>
        <v>0</v>
      </c>
      <c r="F290" s="41">
        <v>0</v>
      </c>
      <c r="G290" s="13">
        <v>0</v>
      </c>
    </row>
    <row r="291" spans="1:7" ht="40.799999999999997" outlineLevel="7" x14ac:dyDescent="0.25">
      <c r="A291" s="14" t="s">
        <v>424</v>
      </c>
      <c r="B291" s="15" t="s">
        <v>425</v>
      </c>
      <c r="C291" s="16">
        <v>356260.8</v>
      </c>
      <c r="D291" s="16">
        <v>0</v>
      </c>
      <c r="E291" s="51">
        <f t="shared" si="5"/>
        <v>0</v>
      </c>
      <c r="F291" s="42">
        <v>0</v>
      </c>
      <c r="G291" s="16">
        <v>0</v>
      </c>
    </row>
    <row r="292" spans="1:7" ht="13.2" outlineLevel="1" x14ac:dyDescent="0.25">
      <c r="A292" s="11" t="s">
        <v>426</v>
      </c>
      <c r="B292" s="12" t="s">
        <v>427</v>
      </c>
      <c r="C292" s="13">
        <v>45000</v>
      </c>
      <c r="D292" s="13">
        <v>0</v>
      </c>
      <c r="E292" s="48">
        <f t="shared" si="5"/>
        <v>0</v>
      </c>
      <c r="F292" s="41">
        <v>0</v>
      </c>
      <c r="G292" s="13">
        <v>0</v>
      </c>
    </row>
    <row r="293" spans="1:7" ht="20.399999999999999" outlineLevel="7" x14ac:dyDescent="0.25">
      <c r="A293" s="14" t="s">
        <v>428</v>
      </c>
      <c r="B293" s="15" t="s">
        <v>429</v>
      </c>
      <c r="C293" s="16">
        <v>45000</v>
      </c>
      <c r="D293" s="16">
        <v>0</v>
      </c>
      <c r="E293" s="51">
        <f t="shared" si="5"/>
        <v>0</v>
      </c>
      <c r="F293" s="42">
        <v>0</v>
      </c>
      <c r="G293" s="16">
        <v>0</v>
      </c>
    </row>
    <row r="294" spans="1:7" ht="30.6" outlineLevel="1" x14ac:dyDescent="0.25">
      <c r="A294" s="11" t="s">
        <v>430</v>
      </c>
      <c r="B294" s="12" t="s">
        <v>431</v>
      </c>
      <c r="C294" s="13">
        <v>75000</v>
      </c>
      <c r="D294" s="13">
        <v>0</v>
      </c>
      <c r="E294" s="48">
        <f t="shared" si="5"/>
        <v>0</v>
      </c>
      <c r="F294" s="41">
        <v>0</v>
      </c>
      <c r="G294" s="13">
        <v>0</v>
      </c>
    </row>
    <row r="295" spans="1:7" ht="30.6" outlineLevel="7" x14ac:dyDescent="0.25">
      <c r="A295" s="14" t="s">
        <v>432</v>
      </c>
      <c r="B295" s="15" t="s">
        <v>433</v>
      </c>
      <c r="C295" s="16">
        <v>75000</v>
      </c>
      <c r="D295" s="16">
        <v>0</v>
      </c>
      <c r="E295" s="51">
        <f t="shared" si="5"/>
        <v>0</v>
      </c>
      <c r="F295" s="42">
        <v>0</v>
      </c>
      <c r="G295" s="16">
        <v>0</v>
      </c>
    </row>
    <row r="296" spans="1:7" ht="13.2" outlineLevel="1" x14ac:dyDescent="0.25">
      <c r="A296" s="11" t="s">
        <v>434</v>
      </c>
      <c r="B296" s="12" t="s">
        <v>435</v>
      </c>
      <c r="C296" s="13">
        <v>35000</v>
      </c>
      <c r="D296" s="13">
        <v>0</v>
      </c>
      <c r="E296" s="48">
        <f t="shared" si="5"/>
        <v>0</v>
      </c>
      <c r="F296" s="41">
        <v>0</v>
      </c>
      <c r="G296" s="13">
        <v>0</v>
      </c>
    </row>
    <row r="297" spans="1:7" ht="13.2" outlineLevel="7" x14ac:dyDescent="0.25">
      <c r="A297" s="14" t="s">
        <v>436</v>
      </c>
      <c r="B297" s="15" t="s">
        <v>437</v>
      </c>
      <c r="C297" s="16">
        <v>35000</v>
      </c>
      <c r="D297" s="16">
        <v>0</v>
      </c>
      <c r="E297" s="51">
        <f t="shared" si="5"/>
        <v>0</v>
      </c>
      <c r="F297" s="42">
        <v>0</v>
      </c>
      <c r="G297" s="16">
        <v>0</v>
      </c>
    </row>
    <row r="298" spans="1:7" ht="20.399999999999999" x14ac:dyDescent="0.25">
      <c r="A298" s="33" t="s">
        <v>438</v>
      </c>
      <c r="B298" s="34" t="s">
        <v>439</v>
      </c>
      <c r="C298" s="35">
        <v>2493306</v>
      </c>
      <c r="D298" s="35">
        <v>0</v>
      </c>
      <c r="E298" s="53">
        <f t="shared" si="5"/>
        <v>0</v>
      </c>
      <c r="F298" s="41">
        <v>0</v>
      </c>
      <c r="G298" s="13">
        <v>0</v>
      </c>
    </row>
    <row r="299" spans="1:7" ht="13.2" x14ac:dyDescent="0.25">
      <c r="A299" s="20"/>
      <c r="B299" s="21" t="s">
        <v>613</v>
      </c>
      <c r="C299" s="22"/>
      <c r="D299" s="22"/>
      <c r="E299" s="24"/>
      <c r="F299" s="41"/>
      <c r="G299" s="13"/>
    </row>
    <row r="300" spans="1:7" ht="13.2" x14ac:dyDescent="0.25">
      <c r="A300" s="25"/>
      <c r="B300" s="26" t="s">
        <v>614</v>
      </c>
      <c r="C300" s="27"/>
      <c r="D300" s="27"/>
      <c r="E300" s="29"/>
      <c r="F300" s="41"/>
      <c r="G300" s="13"/>
    </row>
    <row r="301" spans="1:7" ht="13.2" x14ac:dyDescent="0.25">
      <c r="A301" s="25"/>
      <c r="B301" s="26" t="s">
        <v>615</v>
      </c>
      <c r="C301" s="27">
        <v>1146738</v>
      </c>
      <c r="D301" s="27">
        <v>0</v>
      </c>
      <c r="E301" s="29">
        <f>D301/C301</f>
        <v>0</v>
      </c>
      <c r="F301" s="41"/>
      <c r="G301" s="13"/>
    </row>
    <row r="302" spans="1:7" ht="13.2" x14ac:dyDescent="0.25">
      <c r="A302" s="20"/>
      <c r="B302" s="21" t="s">
        <v>616</v>
      </c>
      <c r="C302" s="22">
        <f>C298-C300-C301</f>
        <v>1346568</v>
      </c>
      <c r="D302" s="22">
        <f>D298-D300-D301</f>
        <v>0</v>
      </c>
      <c r="E302" s="31">
        <f>D302/C302</f>
        <v>0</v>
      </c>
      <c r="F302" s="41"/>
      <c r="G302" s="13"/>
    </row>
    <row r="303" spans="1:7" ht="30.6" outlineLevel="1" x14ac:dyDescent="0.25">
      <c r="A303" s="11" t="s">
        <v>440</v>
      </c>
      <c r="B303" s="12" t="s">
        <v>441</v>
      </c>
      <c r="C303" s="13">
        <v>972200</v>
      </c>
      <c r="D303" s="13">
        <v>0</v>
      </c>
      <c r="E303" s="48">
        <f t="shared" si="5"/>
        <v>0</v>
      </c>
      <c r="F303" s="41">
        <v>0</v>
      </c>
      <c r="G303" s="13">
        <v>0</v>
      </c>
    </row>
    <row r="304" spans="1:7" ht="40.799999999999997" outlineLevel="7" x14ac:dyDescent="0.25">
      <c r="A304" s="14" t="s">
        <v>442</v>
      </c>
      <c r="B304" s="15" t="s">
        <v>443</v>
      </c>
      <c r="C304" s="16">
        <v>972200</v>
      </c>
      <c r="D304" s="16">
        <v>0</v>
      </c>
      <c r="E304" s="51">
        <f t="shared" si="5"/>
        <v>0</v>
      </c>
      <c r="F304" s="42">
        <v>0</v>
      </c>
      <c r="G304" s="16">
        <v>0</v>
      </c>
    </row>
    <row r="305" spans="1:7" ht="51" outlineLevel="1" x14ac:dyDescent="0.25">
      <c r="A305" s="11" t="s">
        <v>444</v>
      </c>
      <c r="B305" s="12" t="s">
        <v>445</v>
      </c>
      <c r="C305" s="13">
        <v>1521106</v>
      </c>
      <c r="D305" s="13">
        <v>0</v>
      </c>
      <c r="E305" s="48">
        <f t="shared" si="5"/>
        <v>0</v>
      </c>
      <c r="F305" s="41">
        <v>0</v>
      </c>
      <c r="G305" s="13">
        <v>0</v>
      </c>
    </row>
    <row r="306" spans="1:7" ht="20.399999999999999" outlineLevel="7" x14ac:dyDescent="0.25">
      <c r="A306" s="14" t="s">
        <v>446</v>
      </c>
      <c r="B306" s="15" t="s">
        <v>447</v>
      </c>
      <c r="C306" s="16">
        <v>470286</v>
      </c>
      <c r="D306" s="16">
        <v>0</v>
      </c>
      <c r="E306" s="49">
        <f t="shared" si="5"/>
        <v>0</v>
      </c>
      <c r="F306" s="42">
        <v>0</v>
      </c>
      <c r="G306" s="16">
        <v>0</v>
      </c>
    </row>
    <row r="307" spans="1:7" ht="51" outlineLevel="7" x14ac:dyDescent="0.25">
      <c r="A307" s="14" t="s">
        <v>448</v>
      </c>
      <c r="B307" s="17" t="s">
        <v>449</v>
      </c>
      <c r="C307" s="16">
        <v>100000</v>
      </c>
      <c r="D307" s="16">
        <v>0</v>
      </c>
      <c r="E307" s="46">
        <f t="shared" si="5"/>
        <v>0</v>
      </c>
      <c r="F307" s="42">
        <v>0</v>
      </c>
      <c r="G307" s="16">
        <v>0</v>
      </c>
    </row>
    <row r="308" spans="1:7" ht="30.6" outlineLevel="7" x14ac:dyDescent="0.25">
      <c r="A308" s="14" t="s">
        <v>450</v>
      </c>
      <c r="B308" s="15" t="s">
        <v>451</v>
      </c>
      <c r="C308" s="16">
        <v>180000</v>
      </c>
      <c r="D308" s="16">
        <v>0</v>
      </c>
      <c r="E308" s="46">
        <f t="shared" si="5"/>
        <v>0</v>
      </c>
      <c r="F308" s="42">
        <v>0</v>
      </c>
      <c r="G308" s="16">
        <v>0</v>
      </c>
    </row>
    <row r="309" spans="1:7" ht="20.399999999999999" outlineLevel="7" x14ac:dyDescent="0.25">
      <c r="A309" s="14" t="s">
        <v>452</v>
      </c>
      <c r="B309" s="15" t="s">
        <v>453</v>
      </c>
      <c r="C309" s="16">
        <v>80000</v>
      </c>
      <c r="D309" s="16">
        <v>0</v>
      </c>
      <c r="E309" s="46">
        <f t="shared" si="5"/>
        <v>0</v>
      </c>
      <c r="F309" s="42">
        <v>0</v>
      </c>
      <c r="G309" s="16">
        <v>0</v>
      </c>
    </row>
    <row r="310" spans="1:7" ht="40.799999999999997" outlineLevel="7" x14ac:dyDescent="0.25">
      <c r="A310" s="14" t="s">
        <v>454</v>
      </c>
      <c r="B310" s="15" t="s">
        <v>455</v>
      </c>
      <c r="C310" s="16">
        <v>145000</v>
      </c>
      <c r="D310" s="16">
        <v>0</v>
      </c>
      <c r="E310" s="46">
        <f t="shared" si="5"/>
        <v>0</v>
      </c>
      <c r="F310" s="42">
        <v>0</v>
      </c>
      <c r="G310" s="16">
        <v>0</v>
      </c>
    </row>
    <row r="311" spans="1:7" ht="30.6" outlineLevel="7" x14ac:dyDescent="0.25">
      <c r="A311" s="14" t="s">
        <v>456</v>
      </c>
      <c r="B311" s="15" t="s">
        <v>457</v>
      </c>
      <c r="C311" s="16">
        <v>73000</v>
      </c>
      <c r="D311" s="16">
        <v>0</v>
      </c>
      <c r="E311" s="46">
        <f t="shared" si="5"/>
        <v>0</v>
      </c>
      <c r="F311" s="42">
        <v>0</v>
      </c>
      <c r="G311" s="16">
        <v>0</v>
      </c>
    </row>
    <row r="312" spans="1:7" ht="20.399999999999999" outlineLevel="7" x14ac:dyDescent="0.25">
      <c r="A312" s="14" t="s">
        <v>458</v>
      </c>
      <c r="B312" s="15" t="s">
        <v>459</v>
      </c>
      <c r="C312" s="16">
        <v>75000</v>
      </c>
      <c r="D312" s="16">
        <v>0</v>
      </c>
      <c r="E312" s="46">
        <f t="shared" si="5"/>
        <v>0</v>
      </c>
      <c r="F312" s="42">
        <v>0</v>
      </c>
      <c r="G312" s="16">
        <v>0</v>
      </c>
    </row>
    <row r="313" spans="1:7" ht="40.799999999999997" outlineLevel="7" x14ac:dyDescent="0.25">
      <c r="A313" s="14" t="s">
        <v>460</v>
      </c>
      <c r="B313" s="15" t="s">
        <v>461</v>
      </c>
      <c r="C313" s="16">
        <v>95000</v>
      </c>
      <c r="D313" s="16">
        <v>0</v>
      </c>
      <c r="E313" s="46">
        <f t="shared" si="5"/>
        <v>0</v>
      </c>
      <c r="F313" s="42">
        <v>0</v>
      </c>
      <c r="G313" s="16">
        <v>0</v>
      </c>
    </row>
    <row r="314" spans="1:7" ht="30.6" outlineLevel="7" x14ac:dyDescent="0.25">
      <c r="A314" s="14" t="s">
        <v>462</v>
      </c>
      <c r="B314" s="15" t="s">
        <v>463</v>
      </c>
      <c r="C314" s="16">
        <v>302820</v>
      </c>
      <c r="D314" s="16">
        <v>0</v>
      </c>
      <c r="E314" s="47">
        <f t="shared" si="5"/>
        <v>0</v>
      </c>
      <c r="F314" s="42">
        <v>0</v>
      </c>
      <c r="G314" s="16">
        <v>0</v>
      </c>
    </row>
    <row r="315" spans="1:7" ht="20.399999999999999" x14ac:dyDescent="0.25">
      <c r="A315" s="33" t="s">
        <v>464</v>
      </c>
      <c r="B315" s="34" t="s">
        <v>465</v>
      </c>
      <c r="C315" s="35">
        <v>2094937.3</v>
      </c>
      <c r="D315" s="35">
        <v>523734.33</v>
      </c>
      <c r="E315" s="53">
        <f t="shared" si="5"/>
        <v>0.25000000238670628</v>
      </c>
      <c r="F315" s="41">
        <v>0</v>
      </c>
      <c r="G315" s="13">
        <v>0</v>
      </c>
    </row>
    <row r="316" spans="1:7" ht="13.2" x14ac:dyDescent="0.25">
      <c r="A316" s="20"/>
      <c r="B316" s="21" t="s">
        <v>613</v>
      </c>
      <c r="C316" s="22"/>
      <c r="D316" s="22"/>
      <c r="E316" s="24"/>
      <c r="F316" s="41"/>
      <c r="G316" s="13"/>
    </row>
    <row r="317" spans="1:7" ht="13.2" x14ac:dyDescent="0.25">
      <c r="A317" s="25"/>
      <c r="B317" s="26" t="s">
        <v>614</v>
      </c>
      <c r="C317" s="27"/>
      <c r="D317" s="27"/>
      <c r="E317" s="29"/>
      <c r="F317" s="41"/>
      <c r="G317" s="13"/>
    </row>
    <row r="318" spans="1:7" ht="13.2" x14ac:dyDescent="0.25">
      <c r="A318" s="25"/>
      <c r="B318" s="26" t="s">
        <v>615</v>
      </c>
      <c r="C318" s="27">
        <v>0</v>
      </c>
      <c r="D318" s="27">
        <v>0</v>
      </c>
      <c r="E318" s="29"/>
      <c r="F318" s="41"/>
      <c r="G318" s="13"/>
    </row>
    <row r="319" spans="1:7" ht="13.2" x14ac:dyDescent="0.25">
      <c r="A319" s="20"/>
      <c r="B319" s="21" t="s">
        <v>616</v>
      </c>
      <c r="C319" s="22">
        <f>C315-C317-C318</f>
        <v>2094937.3</v>
      </c>
      <c r="D319" s="22">
        <f>D315-D317-D318</f>
        <v>523734.33</v>
      </c>
      <c r="E319" s="31">
        <f>D319/C319</f>
        <v>0.25000000238670628</v>
      </c>
      <c r="F319" s="41"/>
      <c r="G319" s="13"/>
    </row>
    <row r="320" spans="1:7" ht="20.399999999999999" outlineLevel="1" x14ac:dyDescent="0.25">
      <c r="A320" s="11" t="s">
        <v>466</v>
      </c>
      <c r="B320" s="12" t="s">
        <v>467</v>
      </c>
      <c r="C320" s="13">
        <v>2094937.3</v>
      </c>
      <c r="D320" s="13">
        <v>523734.33</v>
      </c>
      <c r="E320" s="48">
        <f t="shared" si="5"/>
        <v>0.25000000238670628</v>
      </c>
      <c r="F320" s="41">
        <v>0</v>
      </c>
      <c r="G320" s="13">
        <v>0</v>
      </c>
    </row>
    <row r="321" spans="1:7" ht="20.399999999999999" outlineLevel="7" x14ac:dyDescent="0.25">
      <c r="A321" s="14" t="s">
        <v>468</v>
      </c>
      <c r="B321" s="15" t="s">
        <v>13</v>
      </c>
      <c r="C321" s="16">
        <v>2094937.3</v>
      </c>
      <c r="D321" s="16">
        <v>523734.33</v>
      </c>
      <c r="E321" s="51">
        <f t="shared" si="5"/>
        <v>0.25000000238670628</v>
      </c>
      <c r="F321" s="42">
        <v>0</v>
      </c>
      <c r="G321" s="16">
        <v>0</v>
      </c>
    </row>
    <row r="322" spans="1:7" ht="20.399999999999999" x14ac:dyDescent="0.25">
      <c r="A322" s="33" t="s">
        <v>469</v>
      </c>
      <c r="B322" s="34" t="s">
        <v>470</v>
      </c>
      <c r="C322" s="35">
        <v>137582764.88</v>
      </c>
      <c r="D322" s="35">
        <v>84214.87</v>
      </c>
      <c r="E322" s="53">
        <f t="shared" si="5"/>
        <v>6.1210334065791162E-4</v>
      </c>
      <c r="F322" s="41">
        <v>0</v>
      </c>
      <c r="G322" s="13">
        <v>0</v>
      </c>
    </row>
    <row r="323" spans="1:7" ht="13.2" x14ac:dyDescent="0.25">
      <c r="A323" s="20"/>
      <c r="B323" s="21" t="s">
        <v>613</v>
      </c>
      <c r="C323" s="22"/>
      <c r="D323" s="22"/>
      <c r="E323" s="24"/>
      <c r="F323" s="41"/>
      <c r="G323" s="13"/>
    </row>
    <row r="324" spans="1:7" ht="13.2" x14ac:dyDescent="0.25">
      <c r="A324" s="25"/>
      <c r="B324" s="26" t="s">
        <v>614</v>
      </c>
      <c r="C324" s="27"/>
      <c r="D324" s="27"/>
      <c r="E324" s="29"/>
      <c r="F324" s="41"/>
      <c r="G324" s="13"/>
    </row>
    <row r="325" spans="1:7" ht="13.2" x14ac:dyDescent="0.25">
      <c r="A325" s="25"/>
      <c r="B325" s="26" t="s">
        <v>615</v>
      </c>
      <c r="C325" s="27">
        <v>86945800</v>
      </c>
      <c r="D325" s="27">
        <v>0</v>
      </c>
      <c r="E325" s="29">
        <f>D325/C325</f>
        <v>0</v>
      </c>
      <c r="F325" s="41"/>
      <c r="G325" s="13"/>
    </row>
    <row r="326" spans="1:7" ht="13.2" x14ac:dyDescent="0.25">
      <c r="A326" s="20"/>
      <c r="B326" s="21" t="s">
        <v>616</v>
      </c>
      <c r="C326" s="22">
        <f>C322-C324-C325</f>
        <v>50636964.879999995</v>
      </c>
      <c r="D326" s="22">
        <f>D322-D324-D325</f>
        <v>84214.87</v>
      </c>
      <c r="E326" s="31">
        <f>D326/C326</f>
        <v>1.6631105398906365E-3</v>
      </c>
      <c r="F326" s="41"/>
      <c r="G326" s="13"/>
    </row>
    <row r="327" spans="1:7" ht="20.399999999999999" outlineLevel="1" x14ac:dyDescent="0.25">
      <c r="A327" s="11" t="s">
        <v>471</v>
      </c>
      <c r="B327" s="12" t="s">
        <v>472</v>
      </c>
      <c r="C327" s="13">
        <v>74860574.700000003</v>
      </c>
      <c r="D327" s="13">
        <v>84214.87</v>
      </c>
      <c r="E327" s="48">
        <f t="shared" si="5"/>
        <v>1.1249562314674562E-3</v>
      </c>
      <c r="F327" s="41">
        <v>0</v>
      </c>
      <c r="G327" s="13">
        <v>0</v>
      </c>
    </row>
    <row r="328" spans="1:7" ht="30.6" outlineLevel="7" x14ac:dyDescent="0.25">
      <c r="A328" s="14" t="s">
        <v>473</v>
      </c>
      <c r="B328" s="15" t="s">
        <v>474</v>
      </c>
      <c r="C328" s="16">
        <v>466272.38</v>
      </c>
      <c r="D328" s="16">
        <v>84214.87</v>
      </c>
      <c r="E328" s="49">
        <f t="shared" si="5"/>
        <v>0.1806130356681217</v>
      </c>
      <c r="F328" s="42">
        <v>0</v>
      </c>
      <c r="G328" s="16">
        <v>0</v>
      </c>
    </row>
    <row r="329" spans="1:7" ht="20.399999999999999" outlineLevel="7" x14ac:dyDescent="0.25">
      <c r="A329" s="14" t="s">
        <v>475</v>
      </c>
      <c r="B329" s="15" t="s">
        <v>476</v>
      </c>
      <c r="C329" s="16">
        <v>251302.32</v>
      </c>
      <c r="D329" s="16">
        <v>0</v>
      </c>
      <c r="E329" s="46">
        <f t="shared" si="5"/>
        <v>0</v>
      </c>
      <c r="F329" s="42">
        <v>0</v>
      </c>
      <c r="G329" s="16">
        <v>0</v>
      </c>
    </row>
    <row r="330" spans="1:7" ht="20.399999999999999" outlineLevel="7" x14ac:dyDescent="0.25">
      <c r="A330" s="14" t="s">
        <v>477</v>
      </c>
      <c r="B330" s="15" t="s">
        <v>478</v>
      </c>
      <c r="C330" s="16">
        <v>740000</v>
      </c>
      <c r="D330" s="16">
        <v>0</v>
      </c>
      <c r="E330" s="46">
        <f t="shared" si="5"/>
        <v>0</v>
      </c>
      <c r="F330" s="42">
        <v>0</v>
      </c>
      <c r="G330" s="16">
        <v>0</v>
      </c>
    </row>
    <row r="331" spans="1:7" ht="20.399999999999999" outlineLevel="7" x14ac:dyDescent="0.25">
      <c r="A331" s="14" t="s">
        <v>479</v>
      </c>
      <c r="B331" s="15" t="s">
        <v>480</v>
      </c>
      <c r="C331" s="16">
        <v>4750000</v>
      </c>
      <c r="D331" s="16">
        <v>0</v>
      </c>
      <c r="E331" s="46">
        <f t="shared" si="5"/>
        <v>0</v>
      </c>
      <c r="F331" s="42">
        <v>0</v>
      </c>
      <c r="G331" s="16">
        <v>0</v>
      </c>
    </row>
    <row r="332" spans="1:7" ht="13.2" outlineLevel="7" x14ac:dyDescent="0.25">
      <c r="A332" s="14" t="s">
        <v>481</v>
      </c>
      <c r="B332" s="15" t="s">
        <v>482</v>
      </c>
      <c r="C332" s="16">
        <v>450000</v>
      </c>
      <c r="D332" s="16">
        <v>0</v>
      </c>
      <c r="E332" s="46">
        <f t="shared" si="5"/>
        <v>0</v>
      </c>
      <c r="F332" s="42">
        <v>0</v>
      </c>
      <c r="G332" s="16">
        <v>0</v>
      </c>
    </row>
    <row r="333" spans="1:7" ht="40.799999999999997" outlineLevel="7" x14ac:dyDescent="0.25">
      <c r="A333" s="14" t="s">
        <v>483</v>
      </c>
      <c r="B333" s="15" t="s">
        <v>484</v>
      </c>
      <c r="C333" s="16">
        <v>49503000</v>
      </c>
      <c r="D333" s="16">
        <v>0</v>
      </c>
      <c r="E333" s="46">
        <f t="shared" si="5"/>
        <v>0</v>
      </c>
      <c r="F333" s="42">
        <v>0</v>
      </c>
      <c r="G333" s="16">
        <v>0</v>
      </c>
    </row>
    <row r="334" spans="1:7" ht="40.799999999999997" outlineLevel="7" x14ac:dyDescent="0.25">
      <c r="A334" s="14" t="s">
        <v>485</v>
      </c>
      <c r="B334" s="15" t="s">
        <v>486</v>
      </c>
      <c r="C334" s="16">
        <v>18700000</v>
      </c>
      <c r="D334" s="16">
        <v>0</v>
      </c>
      <c r="E334" s="47">
        <f t="shared" si="5"/>
        <v>0</v>
      </c>
      <c r="F334" s="42">
        <v>0</v>
      </c>
      <c r="G334" s="16">
        <v>0</v>
      </c>
    </row>
    <row r="335" spans="1:7" ht="20.399999999999999" outlineLevel="1" x14ac:dyDescent="0.25">
      <c r="A335" s="11" t="s">
        <v>487</v>
      </c>
      <c r="B335" s="12" t="s">
        <v>488</v>
      </c>
      <c r="C335" s="13">
        <v>62722190.18</v>
      </c>
      <c r="D335" s="13">
        <v>0</v>
      </c>
      <c r="E335" s="48">
        <f t="shared" si="5"/>
        <v>0</v>
      </c>
      <c r="F335" s="41">
        <v>0</v>
      </c>
      <c r="G335" s="13">
        <v>0</v>
      </c>
    </row>
    <row r="336" spans="1:7" ht="13.2" outlineLevel="7" x14ac:dyDescent="0.25">
      <c r="A336" s="14" t="s">
        <v>489</v>
      </c>
      <c r="B336" s="15" t="s">
        <v>490</v>
      </c>
      <c r="C336" s="16">
        <v>4386316.49</v>
      </c>
      <c r="D336" s="16">
        <v>0</v>
      </c>
      <c r="E336" s="49">
        <f t="shared" si="5"/>
        <v>0</v>
      </c>
      <c r="F336" s="42">
        <v>0</v>
      </c>
      <c r="G336" s="16">
        <v>0</v>
      </c>
    </row>
    <row r="337" spans="1:7" ht="13.2" outlineLevel="7" x14ac:dyDescent="0.25">
      <c r="A337" s="14" t="s">
        <v>491</v>
      </c>
      <c r="B337" s="15" t="s">
        <v>492</v>
      </c>
      <c r="C337" s="16">
        <v>60000</v>
      </c>
      <c r="D337" s="16">
        <v>0</v>
      </c>
      <c r="E337" s="46">
        <f t="shared" si="5"/>
        <v>0</v>
      </c>
      <c r="F337" s="42">
        <v>0</v>
      </c>
      <c r="G337" s="16">
        <v>0</v>
      </c>
    </row>
    <row r="338" spans="1:7" ht="20.399999999999999" outlineLevel="7" x14ac:dyDescent="0.25">
      <c r="A338" s="14" t="s">
        <v>493</v>
      </c>
      <c r="B338" s="15" t="s">
        <v>494</v>
      </c>
      <c r="C338" s="16">
        <v>54000</v>
      </c>
      <c r="D338" s="16">
        <v>0</v>
      </c>
      <c r="E338" s="46">
        <f t="shared" si="5"/>
        <v>0</v>
      </c>
      <c r="F338" s="42">
        <v>0</v>
      </c>
      <c r="G338" s="16">
        <v>0</v>
      </c>
    </row>
    <row r="339" spans="1:7" ht="20.399999999999999" outlineLevel="7" x14ac:dyDescent="0.25">
      <c r="A339" s="14" t="s">
        <v>495</v>
      </c>
      <c r="B339" s="15" t="s">
        <v>496</v>
      </c>
      <c r="C339" s="16">
        <v>4600030</v>
      </c>
      <c r="D339" s="16">
        <v>0</v>
      </c>
      <c r="E339" s="46">
        <f t="shared" si="5"/>
        <v>0</v>
      </c>
      <c r="F339" s="42">
        <v>0</v>
      </c>
      <c r="G339" s="16">
        <v>0</v>
      </c>
    </row>
    <row r="340" spans="1:7" ht="20.399999999999999" outlineLevel="7" x14ac:dyDescent="0.25">
      <c r="A340" s="14" t="s">
        <v>497</v>
      </c>
      <c r="B340" s="15" t="s">
        <v>498</v>
      </c>
      <c r="C340" s="16">
        <v>3614450</v>
      </c>
      <c r="D340" s="16">
        <v>0</v>
      </c>
      <c r="E340" s="46">
        <f t="shared" si="5"/>
        <v>0</v>
      </c>
      <c r="F340" s="42">
        <v>0</v>
      </c>
      <c r="G340" s="16">
        <v>0</v>
      </c>
    </row>
    <row r="341" spans="1:7" ht="20.399999999999999" outlineLevel="7" x14ac:dyDescent="0.25">
      <c r="A341" s="14" t="s">
        <v>499</v>
      </c>
      <c r="B341" s="15" t="s">
        <v>500</v>
      </c>
      <c r="C341" s="16">
        <v>4878071.62</v>
      </c>
      <c r="D341" s="16">
        <v>0</v>
      </c>
      <c r="E341" s="46">
        <f t="shared" si="5"/>
        <v>0</v>
      </c>
      <c r="F341" s="42">
        <v>0</v>
      </c>
      <c r="G341" s="16">
        <v>0</v>
      </c>
    </row>
    <row r="342" spans="1:7" ht="20.399999999999999" outlineLevel="7" x14ac:dyDescent="0.25">
      <c r="A342" s="14" t="s">
        <v>501</v>
      </c>
      <c r="B342" s="15" t="s">
        <v>502</v>
      </c>
      <c r="C342" s="16">
        <v>38988666.670000002</v>
      </c>
      <c r="D342" s="16">
        <v>0</v>
      </c>
      <c r="E342" s="46">
        <f t="shared" si="5"/>
        <v>0</v>
      </c>
      <c r="F342" s="42">
        <v>0</v>
      </c>
      <c r="G342" s="16">
        <v>0</v>
      </c>
    </row>
    <row r="343" spans="1:7" ht="13.2" outlineLevel="7" x14ac:dyDescent="0.25">
      <c r="A343" s="14" t="s">
        <v>503</v>
      </c>
      <c r="B343" s="15" t="s">
        <v>504</v>
      </c>
      <c r="C343" s="16">
        <v>6140655.4000000004</v>
      </c>
      <c r="D343" s="16">
        <v>0</v>
      </c>
      <c r="E343" s="47">
        <f t="shared" si="5"/>
        <v>0</v>
      </c>
      <c r="F343" s="42">
        <v>0</v>
      </c>
      <c r="G343" s="16">
        <v>0</v>
      </c>
    </row>
    <row r="344" spans="1:7" ht="51" x14ac:dyDescent="0.25">
      <c r="A344" s="33" t="s">
        <v>505</v>
      </c>
      <c r="B344" s="36" t="s">
        <v>506</v>
      </c>
      <c r="C344" s="35">
        <v>111247422.73999999</v>
      </c>
      <c r="D344" s="35">
        <v>14007873.91</v>
      </c>
      <c r="E344" s="53">
        <f t="shared" si="5"/>
        <v>0.12591639037551694</v>
      </c>
      <c r="F344" s="41">
        <v>0</v>
      </c>
      <c r="G344" s="13">
        <v>0</v>
      </c>
    </row>
    <row r="345" spans="1:7" ht="13.2" x14ac:dyDescent="0.25">
      <c r="A345" s="20"/>
      <c r="B345" s="21" t="s">
        <v>613</v>
      </c>
      <c r="C345" s="22"/>
      <c r="D345" s="22"/>
      <c r="E345" s="24"/>
      <c r="F345" s="41"/>
      <c r="G345" s="13"/>
    </row>
    <row r="346" spans="1:7" ht="13.2" x14ac:dyDescent="0.25">
      <c r="A346" s="25"/>
      <c r="B346" s="26" t="s">
        <v>614</v>
      </c>
      <c r="C346" s="27"/>
      <c r="D346" s="27"/>
      <c r="E346" s="29"/>
      <c r="F346" s="41"/>
      <c r="G346" s="13"/>
    </row>
    <row r="347" spans="1:7" ht="13.2" x14ac:dyDescent="0.25">
      <c r="A347" s="25"/>
      <c r="B347" s="26" t="s">
        <v>615</v>
      </c>
      <c r="C347" s="27">
        <v>27210191.100000001</v>
      </c>
      <c r="D347" s="27">
        <v>0</v>
      </c>
      <c r="E347" s="29">
        <f>D347/C347</f>
        <v>0</v>
      </c>
      <c r="F347" s="41"/>
      <c r="G347" s="13"/>
    </row>
    <row r="348" spans="1:7" ht="13.2" x14ac:dyDescent="0.25">
      <c r="A348" s="20"/>
      <c r="B348" s="21" t="s">
        <v>616</v>
      </c>
      <c r="C348" s="22">
        <f>C344-C346-C347</f>
        <v>84037231.639999986</v>
      </c>
      <c r="D348" s="22">
        <f>D344-D346-D347</f>
        <v>14007873.91</v>
      </c>
      <c r="E348" s="31">
        <f>D348/C348</f>
        <v>0.16668652258807323</v>
      </c>
      <c r="F348" s="41"/>
      <c r="G348" s="13"/>
    </row>
    <row r="349" spans="1:7" ht="20.399999999999999" outlineLevel="1" x14ac:dyDescent="0.25">
      <c r="A349" s="11" t="s">
        <v>507</v>
      </c>
      <c r="B349" s="12" t="s">
        <v>508</v>
      </c>
      <c r="C349" s="13">
        <v>45803680.549999997</v>
      </c>
      <c r="D349" s="13">
        <v>1122755</v>
      </c>
      <c r="E349" s="59">
        <f t="shared" ref="E349:E422" si="6">D349/C349</f>
        <v>2.4512331465904438E-2</v>
      </c>
      <c r="F349" s="41">
        <v>0</v>
      </c>
      <c r="G349" s="13">
        <v>0</v>
      </c>
    </row>
    <row r="350" spans="1:7" ht="13.2" outlineLevel="7" x14ac:dyDescent="0.25">
      <c r="A350" s="14" t="s">
        <v>509</v>
      </c>
      <c r="B350" s="15" t="s">
        <v>510</v>
      </c>
      <c r="C350" s="16">
        <v>799114.88</v>
      </c>
      <c r="D350" s="16">
        <v>15000</v>
      </c>
      <c r="E350" s="49">
        <f t="shared" si="6"/>
        <v>1.8770767977690516E-2</v>
      </c>
      <c r="F350" s="42">
        <v>0</v>
      </c>
      <c r="G350" s="16">
        <v>0</v>
      </c>
    </row>
    <row r="351" spans="1:7" ht="13.2" outlineLevel="7" x14ac:dyDescent="0.25">
      <c r="A351" s="14" t="s">
        <v>511</v>
      </c>
      <c r="B351" s="15" t="s">
        <v>512</v>
      </c>
      <c r="C351" s="16">
        <v>255050</v>
      </c>
      <c r="D351" s="16">
        <v>0</v>
      </c>
      <c r="E351" s="46">
        <f t="shared" si="6"/>
        <v>0</v>
      </c>
      <c r="F351" s="42">
        <v>0</v>
      </c>
      <c r="G351" s="16">
        <v>0</v>
      </c>
    </row>
    <row r="352" spans="1:7" ht="20.399999999999999" outlineLevel="7" x14ac:dyDescent="0.25">
      <c r="A352" s="14" t="s">
        <v>513</v>
      </c>
      <c r="B352" s="15" t="s">
        <v>514</v>
      </c>
      <c r="C352" s="16">
        <v>1884950</v>
      </c>
      <c r="D352" s="16">
        <v>0</v>
      </c>
      <c r="E352" s="46">
        <f t="shared" si="6"/>
        <v>0</v>
      </c>
      <c r="F352" s="42">
        <v>0</v>
      </c>
      <c r="G352" s="16">
        <v>0</v>
      </c>
    </row>
    <row r="353" spans="1:7" ht="40.799999999999997" outlineLevel="7" x14ac:dyDescent="0.25">
      <c r="A353" s="14" t="s">
        <v>515</v>
      </c>
      <c r="B353" s="15" t="s">
        <v>516</v>
      </c>
      <c r="C353" s="16">
        <v>8200000</v>
      </c>
      <c r="D353" s="16">
        <v>0</v>
      </c>
      <c r="E353" s="46">
        <f t="shared" si="6"/>
        <v>0</v>
      </c>
      <c r="F353" s="42">
        <v>0</v>
      </c>
      <c r="G353" s="16">
        <v>0</v>
      </c>
    </row>
    <row r="354" spans="1:7" ht="20.399999999999999" outlineLevel="7" x14ac:dyDescent="0.25">
      <c r="A354" s="14" t="s">
        <v>517</v>
      </c>
      <c r="B354" s="15" t="s">
        <v>518</v>
      </c>
      <c r="C354" s="16">
        <v>4431020</v>
      </c>
      <c r="D354" s="16">
        <v>1107755</v>
      </c>
      <c r="E354" s="46">
        <f t="shared" si="6"/>
        <v>0.25</v>
      </c>
      <c r="F354" s="42">
        <v>0</v>
      </c>
      <c r="G354" s="16">
        <v>0</v>
      </c>
    </row>
    <row r="355" spans="1:7" ht="13.2" outlineLevel="7" x14ac:dyDescent="0.25">
      <c r="A355" s="14" t="s">
        <v>519</v>
      </c>
      <c r="B355" s="15" t="s">
        <v>520</v>
      </c>
      <c r="C355" s="16">
        <v>1537777.78</v>
      </c>
      <c r="D355" s="16">
        <v>0</v>
      </c>
      <c r="E355" s="46">
        <f t="shared" si="6"/>
        <v>0</v>
      </c>
      <c r="F355" s="42">
        <v>0</v>
      </c>
      <c r="G355" s="16">
        <v>0</v>
      </c>
    </row>
    <row r="356" spans="1:7" ht="30.6" outlineLevel="7" x14ac:dyDescent="0.25">
      <c r="A356" s="14" t="s">
        <v>521</v>
      </c>
      <c r="B356" s="15" t="s">
        <v>522</v>
      </c>
      <c r="C356" s="16">
        <v>28695767.890000001</v>
      </c>
      <c r="D356" s="16">
        <v>0</v>
      </c>
      <c r="E356" s="47">
        <f t="shared" si="6"/>
        <v>0</v>
      </c>
      <c r="F356" s="42">
        <v>0</v>
      </c>
      <c r="G356" s="16">
        <v>0</v>
      </c>
    </row>
    <row r="357" spans="1:7" ht="30.6" outlineLevel="1" x14ac:dyDescent="0.25">
      <c r="A357" s="11" t="s">
        <v>523</v>
      </c>
      <c r="B357" s="12" t="s">
        <v>524</v>
      </c>
      <c r="C357" s="13">
        <v>1170000</v>
      </c>
      <c r="D357" s="13">
        <v>0</v>
      </c>
      <c r="E357" s="48">
        <f t="shared" si="6"/>
        <v>0</v>
      </c>
      <c r="F357" s="41">
        <v>0</v>
      </c>
      <c r="G357" s="13">
        <v>0</v>
      </c>
    </row>
    <row r="358" spans="1:7" ht="20.399999999999999" outlineLevel="7" x14ac:dyDescent="0.25">
      <c r="A358" s="14" t="s">
        <v>525</v>
      </c>
      <c r="B358" s="15" t="s">
        <v>526</v>
      </c>
      <c r="C358" s="16">
        <v>1170000</v>
      </c>
      <c r="D358" s="16">
        <v>0</v>
      </c>
      <c r="E358" s="51">
        <f t="shared" si="6"/>
        <v>0</v>
      </c>
      <c r="F358" s="42">
        <v>0</v>
      </c>
      <c r="G358" s="16">
        <v>0</v>
      </c>
    </row>
    <row r="359" spans="1:7" ht="30.6" outlineLevel="1" x14ac:dyDescent="0.25">
      <c r="A359" s="11" t="s">
        <v>527</v>
      </c>
      <c r="B359" s="12" t="s">
        <v>528</v>
      </c>
      <c r="C359" s="13">
        <v>1150000</v>
      </c>
      <c r="D359" s="13">
        <v>0</v>
      </c>
      <c r="E359" s="48">
        <f t="shared" si="6"/>
        <v>0</v>
      </c>
      <c r="F359" s="41">
        <v>0</v>
      </c>
      <c r="G359" s="13">
        <v>0</v>
      </c>
    </row>
    <row r="360" spans="1:7" ht="30.6" outlineLevel="7" x14ac:dyDescent="0.25">
      <c r="A360" s="14" t="s">
        <v>529</v>
      </c>
      <c r="B360" s="15" t="s">
        <v>530</v>
      </c>
      <c r="C360" s="16">
        <v>1150000</v>
      </c>
      <c r="D360" s="16">
        <v>0</v>
      </c>
      <c r="E360" s="51">
        <f t="shared" si="6"/>
        <v>0</v>
      </c>
      <c r="F360" s="42">
        <v>0</v>
      </c>
      <c r="G360" s="16">
        <v>0</v>
      </c>
    </row>
    <row r="361" spans="1:7" ht="30.6" outlineLevel="1" x14ac:dyDescent="0.25">
      <c r="A361" s="11" t="s">
        <v>531</v>
      </c>
      <c r="B361" s="12" t="s">
        <v>532</v>
      </c>
      <c r="C361" s="13">
        <v>63123742.189999998</v>
      </c>
      <c r="D361" s="13">
        <v>12885118.91</v>
      </c>
      <c r="E361" s="48">
        <f t="shared" si="6"/>
        <v>0.20412476293335549</v>
      </c>
      <c r="F361" s="41">
        <v>0</v>
      </c>
      <c r="G361" s="13">
        <v>0</v>
      </c>
    </row>
    <row r="362" spans="1:7" ht="13.2" outlineLevel="7" x14ac:dyDescent="0.25">
      <c r="A362" s="14" t="s">
        <v>533</v>
      </c>
      <c r="B362" s="15" t="s">
        <v>534</v>
      </c>
      <c r="C362" s="16">
        <v>63123742.189999998</v>
      </c>
      <c r="D362" s="16">
        <v>12885118.91</v>
      </c>
      <c r="E362" s="52">
        <f t="shared" si="6"/>
        <v>0.20412476293335549</v>
      </c>
      <c r="F362" s="42">
        <v>0</v>
      </c>
      <c r="G362" s="16">
        <v>0</v>
      </c>
    </row>
    <row r="363" spans="1:7" ht="20.399999999999999" x14ac:dyDescent="0.25">
      <c r="A363" s="33" t="s">
        <v>535</v>
      </c>
      <c r="B363" s="34" t="s">
        <v>536</v>
      </c>
      <c r="C363" s="35">
        <v>7677333.3300000001</v>
      </c>
      <c r="D363" s="35">
        <v>0</v>
      </c>
      <c r="E363" s="53">
        <f t="shared" si="6"/>
        <v>0</v>
      </c>
      <c r="F363" s="41">
        <v>0</v>
      </c>
      <c r="G363" s="13">
        <v>0</v>
      </c>
    </row>
    <row r="364" spans="1:7" ht="20.399999999999999" outlineLevel="1" x14ac:dyDescent="0.25">
      <c r="A364" s="11" t="s">
        <v>537</v>
      </c>
      <c r="B364" s="12" t="s">
        <v>538</v>
      </c>
      <c r="C364" s="13">
        <v>1418000</v>
      </c>
      <c r="D364" s="13">
        <v>0</v>
      </c>
      <c r="E364" s="59">
        <f t="shared" si="6"/>
        <v>0</v>
      </c>
      <c r="F364" s="41">
        <v>0</v>
      </c>
      <c r="G364" s="13">
        <v>0</v>
      </c>
    </row>
    <row r="365" spans="1:7" ht="13.2" outlineLevel="1" x14ac:dyDescent="0.25">
      <c r="A365" s="20"/>
      <c r="B365" s="21" t="s">
        <v>613</v>
      </c>
      <c r="C365" s="22"/>
      <c r="D365" s="22"/>
      <c r="E365" s="24"/>
      <c r="F365" s="41"/>
      <c r="G365" s="13"/>
    </row>
    <row r="366" spans="1:7" ht="13.2" outlineLevel="1" x14ac:dyDescent="0.25">
      <c r="A366" s="25"/>
      <c r="B366" s="26" t="s">
        <v>614</v>
      </c>
      <c r="C366" s="27"/>
      <c r="D366" s="27"/>
      <c r="E366" s="29"/>
      <c r="F366" s="41"/>
      <c r="G366" s="13"/>
    </row>
    <row r="367" spans="1:7" ht="13.2" outlineLevel="1" x14ac:dyDescent="0.25">
      <c r="A367" s="25"/>
      <c r="B367" s="26" t="s">
        <v>615</v>
      </c>
      <c r="C367" s="27"/>
      <c r="D367" s="27"/>
      <c r="E367" s="29"/>
      <c r="F367" s="41"/>
      <c r="G367" s="13"/>
    </row>
    <row r="368" spans="1:7" ht="13.2" outlineLevel="1" x14ac:dyDescent="0.25">
      <c r="A368" s="20"/>
      <c r="B368" s="21" t="s">
        <v>616</v>
      </c>
      <c r="C368" s="22">
        <f>C364-C366-C367</f>
        <v>1418000</v>
      </c>
      <c r="D368" s="22">
        <f>D364-D366-D367</f>
        <v>0</v>
      </c>
      <c r="E368" s="31">
        <f>D368/C368</f>
        <v>0</v>
      </c>
      <c r="F368" s="41"/>
      <c r="G368" s="13"/>
    </row>
    <row r="369" spans="1:7" ht="40.799999999999997" outlineLevel="2" x14ac:dyDescent="0.25">
      <c r="A369" s="11" t="s">
        <v>539</v>
      </c>
      <c r="B369" s="12" t="s">
        <v>540</v>
      </c>
      <c r="C369" s="13">
        <v>1418000</v>
      </c>
      <c r="D369" s="13">
        <v>0</v>
      </c>
      <c r="E369" s="60">
        <f t="shared" si="6"/>
        <v>0</v>
      </c>
      <c r="F369" s="41">
        <v>0</v>
      </c>
      <c r="G369" s="13">
        <v>0</v>
      </c>
    </row>
    <row r="370" spans="1:7" ht="20.399999999999999" outlineLevel="7" x14ac:dyDescent="0.25">
      <c r="A370" s="14" t="s">
        <v>541</v>
      </c>
      <c r="B370" s="15" t="s">
        <v>542</v>
      </c>
      <c r="C370" s="16">
        <v>1418000</v>
      </c>
      <c r="D370" s="16">
        <v>0</v>
      </c>
      <c r="E370" s="51">
        <f t="shared" si="6"/>
        <v>0</v>
      </c>
      <c r="F370" s="42">
        <v>0</v>
      </c>
      <c r="G370" s="16">
        <v>0</v>
      </c>
    </row>
    <row r="371" spans="1:7" ht="30.6" outlineLevel="1" x14ac:dyDescent="0.25">
      <c r="A371" s="11" t="s">
        <v>543</v>
      </c>
      <c r="B371" s="12" t="s">
        <v>544</v>
      </c>
      <c r="C371" s="13">
        <v>4398000</v>
      </c>
      <c r="D371" s="13">
        <v>0</v>
      </c>
      <c r="E371" s="48">
        <f t="shared" si="6"/>
        <v>0</v>
      </c>
      <c r="F371" s="41">
        <v>0</v>
      </c>
      <c r="G371" s="13">
        <v>0</v>
      </c>
    </row>
    <row r="372" spans="1:7" ht="13.2" outlineLevel="1" x14ac:dyDescent="0.25">
      <c r="A372" s="20"/>
      <c r="B372" s="21" t="s">
        <v>613</v>
      </c>
      <c r="C372" s="22"/>
      <c r="D372" s="22"/>
      <c r="E372" s="24"/>
      <c r="F372" s="41"/>
      <c r="G372" s="13"/>
    </row>
    <row r="373" spans="1:7" ht="13.2" outlineLevel="1" x14ac:dyDescent="0.25">
      <c r="A373" s="25"/>
      <c r="B373" s="26" t="s">
        <v>614</v>
      </c>
      <c r="C373" s="27"/>
      <c r="D373" s="27"/>
      <c r="E373" s="29"/>
      <c r="F373" s="41"/>
      <c r="G373" s="13"/>
    </row>
    <row r="374" spans="1:7" ht="13.2" outlineLevel="1" x14ac:dyDescent="0.25">
      <c r="A374" s="25"/>
      <c r="B374" s="26" t="s">
        <v>615</v>
      </c>
      <c r="C374" s="27"/>
      <c r="D374" s="27"/>
      <c r="E374" s="29"/>
      <c r="F374" s="41"/>
      <c r="G374" s="13"/>
    </row>
    <row r="375" spans="1:7" ht="13.2" outlineLevel="1" x14ac:dyDescent="0.25">
      <c r="A375" s="20"/>
      <c r="B375" s="21" t="s">
        <v>616</v>
      </c>
      <c r="C375" s="22">
        <f>C371-C373-C374</f>
        <v>4398000</v>
      </c>
      <c r="D375" s="22">
        <f>D371-D373-D374</f>
        <v>0</v>
      </c>
      <c r="E375" s="31">
        <f>D375/C375</f>
        <v>0</v>
      </c>
      <c r="F375" s="41"/>
      <c r="G375" s="13"/>
    </row>
    <row r="376" spans="1:7" ht="51" outlineLevel="2" x14ac:dyDescent="0.25">
      <c r="A376" s="11" t="s">
        <v>545</v>
      </c>
      <c r="B376" s="12" t="s">
        <v>546</v>
      </c>
      <c r="C376" s="13">
        <v>4398000</v>
      </c>
      <c r="D376" s="13">
        <v>0</v>
      </c>
      <c r="E376" s="48">
        <f t="shared" si="6"/>
        <v>0</v>
      </c>
      <c r="F376" s="41">
        <v>0</v>
      </c>
      <c r="G376" s="13">
        <v>0</v>
      </c>
    </row>
    <row r="377" spans="1:7" ht="40.799999999999997" outlineLevel="7" x14ac:dyDescent="0.25">
      <c r="A377" s="14" t="s">
        <v>547</v>
      </c>
      <c r="B377" s="15" t="s">
        <v>548</v>
      </c>
      <c r="C377" s="16">
        <v>1098000</v>
      </c>
      <c r="D377" s="16">
        <v>0</v>
      </c>
      <c r="E377" s="49">
        <f t="shared" si="6"/>
        <v>0</v>
      </c>
      <c r="F377" s="42">
        <v>0</v>
      </c>
      <c r="G377" s="16">
        <v>0</v>
      </c>
    </row>
    <row r="378" spans="1:7" ht="30.6" outlineLevel="7" x14ac:dyDescent="0.25">
      <c r="A378" s="14" t="s">
        <v>549</v>
      </c>
      <c r="B378" s="15" t="s">
        <v>550</v>
      </c>
      <c r="C378" s="16">
        <v>3300000</v>
      </c>
      <c r="D378" s="16">
        <v>0</v>
      </c>
      <c r="E378" s="47">
        <f t="shared" si="6"/>
        <v>0</v>
      </c>
      <c r="F378" s="42">
        <v>0</v>
      </c>
      <c r="G378" s="16">
        <v>0</v>
      </c>
    </row>
    <row r="379" spans="1:7" ht="20.399999999999999" outlineLevel="1" x14ac:dyDescent="0.25">
      <c r="A379" s="11" t="s">
        <v>551</v>
      </c>
      <c r="B379" s="12" t="s">
        <v>552</v>
      </c>
      <c r="C379" s="13">
        <v>561333.32999999996</v>
      </c>
      <c r="D379" s="13">
        <v>0</v>
      </c>
      <c r="E379" s="48">
        <f t="shared" si="6"/>
        <v>0</v>
      </c>
      <c r="F379" s="41">
        <v>0</v>
      </c>
      <c r="G379" s="13">
        <v>0</v>
      </c>
    </row>
    <row r="380" spans="1:7" ht="13.2" outlineLevel="1" x14ac:dyDescent="0.25">
      <c r="A380" s="20"/>
      <c r="B380" s="21" t="s">
        <v>613</v>
      </c>
      <c r="C380" s="22"/>
      <c r="D380" s="22"/>
      <c r="E380" s="24"/>
      <c r="F380" s="41"/>
      <c r="G380" s="13"/>
    </row>
    <row r="381" spans="1:7" ht="13.2" outlineLevel="1" x14ac:dyDescent="0.25">
      <c r="A381" s="25"/>
      <c r="B381" s="26" t="s">
        <v>614</v>
      </c>
      <c r="C381" s="27"/>
      <c r="D381" s="27"/>
      <c r="E381" s="29"/>
      <c r="F381" s="41"/>
      <c r="G381" s="13"/>
    </row>
    <row r="382" spans="1:7" ht="13.2" outlineLevel="1" x14ac:dyDescent="0.25">
      <c r="A382" s="25"/>
      <c r="B382" s="26" t="s">
        <v>615</v>
      </c>
      <c r="C382" s="27">
        <v>173100</v>
      </c>
      <c r="D382" s="27">
        <v>0</v>
      </c>
      <c r="E382" s="29"/>
      <c r="F382" s="41"/>
      <c r="G382" s="13"/>
    </row>
    <row r="383" spans="1:7" ht="13.2" outlineLevel="1" x14ac:dyDescent="0.25">
      <c r="A383" s="20"/>
      <c r="B383" s="21" t="s">
        <v>616</v>
      </c>
      <c r="C383" s="22">
        <f>C379-C381-C382</f>
        <v>388233.32999999996</v>
      </c>
      <c r="D383" s="22">
        <f>D379-D381-D382</f>
        <v>0</v>
      </c>
      <c r="E383" s="30">
        <f>D383/C383</f>
        <v>0</v>
      </c>
      <c r="F383" s="41"/>
      <c r="G383" s="13"/>
    </row>
    <row r="384" spans="1:7" ht="20.399999999999999" outlineLevel="2" x14ac:dyDescent="0.25">
      <c r="A384" s="11" t="s">
        <v>553</v>
      </c>
      <c r="B384" s="12" t="s">
        <v>554</v>
      </c>
      <c r="C384" s="13">
        <v>369000</v>
      </c>
      <c r="D384" s="13">
        <v>0</v>
      </c>
      <c r="E384" s="60">
        <f t="shared" si="6"/>
        <v>0</v>
      </c>
      <c r="F384" s="41">
        <v>0</v>
      </c>
      <c r="G384" s="13">
        <v>0</v>
      </c>
    </row>
    <row r="385" spans="1:7" ht="13.2" outlineLevel="7" x14ac:dyDescent="0.25">
      <c r="A385" s="14" t="s">
        <v>555</v>
      </c>
      <c r="B385" s="15" t="s">
        <v>556</v>
      </c>
      <c r="C385" s="16">
        <v>369000</v>
      </c>
      <c r="D385" s="16">
        <v>0</v>
      </c>
      <c r="E385" s="51">
        <f t="shared" si="6"/>
        <v>0</v>
      </c>
      <c r="F385" s="42">
        <v>0</v>
      </c>
      <c r="G385" s="16">
        <v>0</v>
      </c>
    </row>
    <row r="386" spans="1:7" ht="20.399999999999999" outlineLevel="2" x14ac:dyDescent="0.25">
      <c r="A386" s="11" t="s">
        <v>557</v>
      </c>
      <c r="B386" s="12" t="s">
        <v>558</v>
      </c>
      <c r="C386" s="13">
        <v>192333.33</v>
      </c>
      <c r="D386" s="13">
        <v>0</v>
      </c>
      <c r="E386" s="48">
        <f t="shared" si="6"/>
        <v>0</v>
      </c>
      <c r="F386" s="41">
        <v>0</v>
      </c>
      <c r="G386" s="13">
        <v>0</v>
      </c>
    </row>
    <row r="387" spans="1:7" ht="20.399999999999999" outlineLevel="7" x14ac:dyDescent="0.25">
      <c r="A387" s="14" t="s">
        <v>559</v>
      </c>
      <c r="B387" s="15" t="s">
        <v>560</v>
      </c>
      <c r="C387" s="16">
        <v>192333.33</v>
      </c>
      <c r="D387" s="16">
        <v>0</v>
      </c>
      <c r="E387" s="52">
        <f t="shared" si="6"/>
        <v>0</v>
      </c>
      <c r="F387" s="42">
        <v>0</v>
      </c>
      <c r="G387" s="16">
        <v>0</v>
      </c>
    </row>
    <row r="388" spans="1:7" ht="20.399999999999999" outlineLevel="1" x14ac:dyDescent="0.25">
      <c r="A388" s="11" t="s">
        <v>561</v>
      </c>
      <c r="B388" s="12" t="s">
        <v>562</v>
      </c>
      <c r="C388" s="13">
        <v>1300000</v>
      </c>
      <c r="D388" s="13">
        <v>0</v>
      </c>
      <c r="E388" s="48">
        <f t="shared" si="6"/>
        <v>0</v>
      </c>
      <c r="F388" s="41">
        <v>0</v>
      </c>
      <c r="G388" s="13">
        <v>0</v>
      </c>
    </row>
    <row r="389" spans="1:7" ht="13.2" outlineLevel="1" x14ac:dyDescent="0.25">
      <c r="A389" s="20"/>
      <c r="B389" s="21" t="s">
        <v>613</v>
      </c>
      <c r="C389" s="22"/>
      <c r="D389" s="22"/>
      <c r="E389" s="24"/>
      <c r="F389" s="41"/>
      <c r="G389" s="13"/>
    </row>
    <row r="390" spans="1:7" ht="13.2" outlineLevel="1" x14ac:dyDescent="0.25">
      <c r="A390" s="25"/>
      <c r="B390" s="26" t="s">
        <v>614</v>
      </c>
      <c r="C390" s="27"/>
      <c r="D390" s="27"/>
      <c r="E390" s="29"/>
      <c r="F390" s="41"/>
      <c r="G390" s="13"/>
    </row>
    <row r="391" spans="1:7" ht="13.2" outlineLevel="1" x14ac:dyDescent="0.25">
      <c r="A391" s="25"/>
      <c r="B391" s="26" t="s">
        <v>615</v>
      </c>
      <c r="C391" s="27"/>
      <c r="D391" s="27"/>
      <c r="E391" s="29"/>
      <c r="F391" s="41"/>
      <c r="G391" s="13"/>
    </row>
    <row r="392" spans="1:7" ht="13.2" outlineLevel="1" x14ac:dyDescent="0.25">
      <c r="A392" s="20"/>
      <c r="B392" s="21" t="s">
        <v>616</v>
      </c>
      <c r="C392" s="22">
        <f>C388-C390-C391</f>
        <v>1300000</v>
      </c>
      <c r="D392" s="22">
        <f>D388-D390-D391</f>
        <v>0</v>
      </c>
      <c r="E392" s="31">
        <f>D392/C392</f>
        <v>0</v>
      </c>
      <c r="F392" s="41"/>
      <c r="G392" s="13"/>
    </row>
    <row r="393" spans="1:7" ht="30.6" outlineLevel="2" x14ac:dyDescent="0.25">
      <c r="A393" s="11" t="s">
        <v>563</v>
      </c>
      <c r="B393" s="12" t="s">
        <v>564</v>
      </c>
      <c r="C393" s="13">
        <v>1300000</v>
      </c>
      <c r="D393" s="13">
        <v>0</v>
      </c>
      <c r="E393" s="48">
        <f t="shared" si="6"/>
        <v>0</v>
      </c>
      <c r="F393" s="41">
        <v>0</v>
      </c>
      <c r="G393" s="13">
        <v>0</v>
      </c>
    </row>
    <row r="394" spans="1:7" ht="20.399999999999999" outlineLevel="7" x14ac:dyDescent="0.25">
      <c r="A394" s="14" t="s">
        <v>565</v>
      </c>
      <c r="B394" s="15" t="s">
        <v>566</v>
      </c>
      <c r="C394" s="16">
        <v>1300000</v>
      </c>
      <c r="D394" s="16">
        <v>0</v>
      </c>
      <c r="E394" s="52">
        <f t="shared" si="6"/>
        <v>0</v>
      </c>
      <c r="F394" s="42">
        <v>0</v>
      </c>
      <c r="G394" s="16">
        <v>0</v>
      </c>
    </row>
    <row r="395" spans="1:7" ht="30.6" x14ac:dyDescent="0.25">
      <c r="A395" s="33" t="s">
        <v>567</v>
      </c>
      <c r="B395" s="34" t="s">
        <v>568</v>
      </c>
      <c r="C395" s="35">
        <v>155075100</v>
      </c>
      <c r="D395" s="35">
        <v>46970365</v>
      </c>
      <c r="E395" s="53">
        <f t="shared" si="6"/>
        <v>0.30288785885032476</v>
      </c>
      <c r="F395" s="41">
        <v>0</v>
      </c>
      <c r="G395" s="13">
        <v>0</v>
      </c>
    </row>
    <row r="396" spans="1:7" ht="13.2" x14ac:dyDescent="0.25">
      <c r="A396" s="20"/>
      <c r="B396" s="21" t="s">
        <v>613</v>
      </c>
      <c r="C396" s="22"/>
      <c r="D396" s="22"/>
      <c r="E396" s="24"/>
      <c r="F396" s="41"/>
      <c r="G396" s="13"/>
    </row>
    <row r="397" spans="1:7" ht="13.2" x14ac:dyDescent="0.25">
      <c r="A397" s="25"/>
      <c r="B397" s="26" t="s">
        <v>614</v>
      </c>
      <c r="C397" s="27"/>
      <c r="D397" s="27"/>
      <c r="E397" s="29"/>
      <c r="F397" s="41"/>
      <c r="G397" s="13"/>
    </row>
    <row r="398" spans="1:7" ht="13.2" x14ac:dyDescent="0.25">
      <c r="A398" s="25"/>
      <c r="B398" s="26" t="s">
        <v>615</v>
      </c>
      <c r="C398" s="27">
        <f>C403</f>
        <v>139655300</v>
      </c>
      <c r="D398" s="27">
        <f>D403</f>
        <v>41896590</v>
      </c>
      <c r="E398" s="29">
        <f t="shared" ref="E398:E399" si="7">D398/C398</f>
        <v>0.3</v>
      </c>
      <c r="F398" s="41"/>
      <c r="G398" s="13"/>
    </row>
    <row r="399" spans="1:7" ht="13.2" x14ac:dyDescent="0.25">
      <c r="A399" s="20"/>
      <c r="B399" s="21" t="s">
        <v>616</v>
      </c>
      <c r="C399" s="22">
        <f>C395-C397-C398</f>
        <v>15419800</v>
      </c>
      <c r="D399" s="22">
        <f>D395-D397-D398</f>
        <v>5073775</v>
      </c>
      <c r="E399" s="31">
        <f t="shared" si="7"/>
        <v>0.32904285399291822</v>
      </c>
      <c r="F399" s="41"/>
      <c r="G399" s="13"/>
    </row>
    <row r="400" spans="1:7" ht="20.399999999999999" outlineLevel="1" x14ac:dyDescent="0.25">
      <c r="A400" s="11" t="s">
        <v>569</v>
      </c>
      <c r="B400" s="12" t="s">
        <v>570</v>
      </c>
      <c r="C400" s="13">
        <v>15119800</v>
      </c>
      <c r="D400" s="13">
        <v>5073775</v>
      </c>
      <c r="E400" s="59">
        <f t="shared" si="6"/>
        <v>0.33557156840698948</v>
      </c>
      <c r="F400" s="41">
        <v>0</v>
      </c>
      <c r="G400" s="13">
        <v>0</v>
      </c>
    </row>
    <row r="401" spans="1:7" ht="20.399999999999999" outlineLevel="7" x14ac:dyDescent="0.25">
      <c r="A401" s="14" t="s">
        <v>571</v>
      </c>
      <c r="B401" s="15" t="s">
        <v>572</v>
      </c>
      <c r="C401" s="16">
        <v>15119800</v>
      </c>
      <c r="D401" s="16">
        <v>5073775</v>
      </c>
      <c r="E401" s="52">
        <f t="shared" si="6"/>
        <v>0.33557156840698948</v>
      </c>
      <c r="F401" s="42">
        <v>0</v>
      </c>
      <c r="G401" s="16">
        <v>0</v>
      </c>
    </row>
    <row r="402" spans="1:7" ht="20.399999999999999" outlineLevel="1" x14ac:dyDescent="0.25">
      <c r="A402" s="11" t="s">
        <v>573</v>
      </c>
      <c r="B402" s="12" t="s">
        <v>574</v>
      </c>
      <c r="C402" s="13">
        <v>139655300</v>
      </c>
      <c r="D402" s="13">
        <v>41896590</v>
      </c>
      <c r="E402" s="48">
        <f t="shared" si="6"/>
        <v>0.3</v>
      </c>
      <c r="F402" s="41">
        <v>0</v>
      </c>
      <c r="G402" s="13">
        <v>0</v>
      </c>
    </row>
    <row r="403" spans="1:7" ht="40.799999999999997" outlineLevel="7" x14ac:dyDescent="0.25">
      <c r="A403" s="14" t="s">
        <v>575</v>
      </c>
      <c r="B403" s="15" t="s">
        <v>576</v>
      </c>
      <c r="C403" s="16">
        <v>139655300</v>
      </c>
      <c r="D403" s="16">
        <v>41896590</v>
      </c>
      <c r="E403" s="52">
        <f t="shared" si="6"/>
        <v>0.3</v>
      </c>
      <c r="F403" s="42">
        <v>0</v>
      </c>
      <c r="G403" s="16">
        <v>0</v>
      </c>
    </row>
    <row r="404" spans="1:7" ht="13.2" outlineLevel="1" x14ac:dyDescent="0.25">
      <c r="A404" s="11" t="s">
        <v>577</v>
      </c>
      <c r="B404" s="12" t="s">
        <v>578</v>
      </c>
      <c r="C404" s="13">
        <v>300000</v>
      </c>
      <c r="D404" s="13">
        <v>0</v>
      </c>
      <c r="E404" s="48">
        <f t="shared" si="6"/>
        <v>0</v>
      </c>
      <c r="F404" s="41">
        <v>0</v>
      </c>
      <c r="G404" s="13">
        <v>0</v>
      </c>
    </row>
    <row r="405" spans="1:7" ht="13.2" outlineLevel="7" x14ac:dyDescent="0.25">
      <c r="A405" s="14" t="s">
        <v>579</v>
      </c>
      <c r="B405" s="15" t="s">
        <v>580</v>
      </c>
      <c r="C405" s="16">
        <v>300000</v>
      </c>
      <c r="D405" s="16">
        <v>0</v>
      </c>
      <c r="E405" s="57">
        <f t="shared" si="6"/>
        <v>0</v>
      </c>
      <c r="F405" s="42">
        <v>0</v>
      </c>
      <c r="G405" s="16">
        <v>0</v>
      </c>
    </row>
    <row r="406" spans="1:7" ht="40.799999999999997" x14ac:dyDescent="0.25">
      <c r="A406" s="33" t="s">
        <v>581</v>
      </c>
      <c r="B406" s="34" t="s">
        <v>582</v>
      </c>
      <c r="C406" s="35">
        <v>2383980</v>
      </c>
      <c r="D406" s="35">
        <v>39675</v>
      </c>
      <c r="E406" s="53">
        <f t="shared" si="6"/>
        <v>1.6642337603503386E-2</v>
      </c>
      <c r="F406" s="41">
        <v>0</v>
      </c>
      <c r="G406" s="13">
        <v>0</v>
      </c>
    </row>
    <row r="407" spans="1:7" ht="13.2" x14ac:dyDescent="0.25">
      <c r="A407" s="20"/>
      <c r="B407" s="21" t="s">
        <v>613</v>
      </c>
      <c r="C407" s="22"/>
      <c r="D407" s="22"/>
      <c r="E407" s="32"/>
      <c r="F407" s="41"/>
      <c r="G407" s="13"/>
    </row>
    <row r="408" spans="1:7" ht="13.2" x14ac:dyDescent="0.25">
      <c r="A408" s="25"/>
      <c r="B408" s="26" t="s">
        <v>614</v>
      </c>
      <c r="C408" s="27"/>
      <c r="D408" s="27"/>
      <c r="E408" s="29"/>
      <c r="F408" s="41"/>
      <c r="G408" s="13"/>
    </row>
    <row r="409" spans="1:7" ht="13.2" x14ac:dyDescent="0.25">
      <c r="A409" s="25"/>
      <c r="B409" s="26" t="s">
        <v>615</v>
      </c>
      <c r="C409" s="27"/>
      <c r="D409" s="27"/>
      <c r="E409" s="29"/>
      <c r="F409" s="41"/>
      <c r="G409" s="13"/>
    </row>
    <row r="410" spans="1:7" ht="13.2" x14ac:dyDescent="0.25">
      <c r="A410" s="20"/>
      <c r="B410" s="21" t="s">
        <v>616</v>
      </c>
      <c r="C410" s="22">
        <f>C406-C408-C409</f>
        <v>2383980</v>
      </c>
      <c r="D410" s="22">
        <f>D406-D408-D409</f>
        <v>39675</v>
      </c>
      <c r="E410" s="30">
        <f>D410/C410</f>
        <v>1.6642337603503386E-2</v>
      </c>
      <c r="F410" s="41"/>
      <c r="G410" s="13"/>
    </row>
    <row r="411" spans="1:7" ht="30.6" outlineLevel="1" x14ac:dyDescent="0.25">
      <c r="A411" s="11" t="s">
        <v>583</v>
      </c>
      <c r="B411" s="12" t="s">
        <v>584</v>
      </c>
      <c r="C411" s="13">
        <v>150000</v>
      </c>
      <c r="D411" s="13">
        <v>0</v>
      </c>
      <c r="E411" s="60">
        <f t="shared" si="6"/>
        <v>0</v>
      </c>
      <c r="F411" s="41">
        <v>0</v>
      </c>
      <c r="G411" s="13">
        <v>0</v>
      </c>
    </row>
    <row r="412" spans="1:7" ht="20.399999999999999" outlineLevel="7" x14ac:dyDescent="0.25">
      <c r="A412" s="14" t="s">
        <v>585</v>
      </c>
      <c r="B412" s="15" t="s">
        <v>586</v>
      </c>
      <c r="C412" s="16">
        <v>150000</v>
      </c>
      <c r="D412" s="16">
        <v>0</v>
      </c>
      <c r="E412" s="51">
        <f t="shared" si="6"/>
        <v>0</v>
      </c>
      <c r="F412" s="42">
        <v>0</v>
      </c>
      <c r="G412" s="16">
        <v>0</v>
      </c>
    </row>
    <row r="413" spans="1:7" ht="30.6" outlineLevel="1" x14ac:dyDescent="0.25">
      <c r="A413" s="11" t="s">
        <v>587</v>
      </c>
      <c r="B413" s="12" t="s">
        <v>588</v>
      </c>
      <c r="C413" s="13">
        <v>127000</v>
      </c>
      <c r="D413" s="13">
        <v>0</v>
      </c>
      <c r="E413" s="59">
        <f t="shared" si="6"/>
        <v>0</v>
      </c>
      <c r="F413" s="41">
        <v>0</v>
      </c>
      <c r="G413" s="13">
        <v>0</v>
      </c>
    </row>
    <row r="414" spans="1:7" ht="30.6" outlineLevel="7" x14ac:dyDescent="0.25">
      <c r="A414" s="14" t="s">
        <v>589</v>
      </c>
      <c r="B414" s="15" t="s">
        <v>590</v>
      </c>
      <c r="C414" s="16">
        <v>127000</v>
      </c>
      <c r="D414" s="16">
        <v>0</v>
      </c>
      <c r="E414" s="52">
        <f t="shared" si="6"/>
        <v>0</v>
      </c>
      <c r="F414" s="42">
        <v>0</v>
      </c>
      <c r="G414" s="16">
        <v>0</v>
      </c>
    </row>
    <row r="415" spans="1:7" ht="20.399999999999999" outlineLevel="1" x14ac:dyDescent="0.25">
      <c r="A415" s="11" t="s">
        <v>591</v>
      </c>
      <c r="B415" s="12" t="s">
        <v>592</v>
      </c>
      <c r="C415" s="13">
        <v>550000</v>
      </c>
      <c r="D415" s="13">
        <v>0</v>
      </c>
      <c r="E415" s="48">
        <f t="shared" si="6"/>
        <v>0</v>
      </c>
      <c r="F415" s="41">
        <v>0</v>
      </c>
      <c r="G415" s="13">
        <v>0</v>
      </c>
    </row>
    <row r="416" spans="1:7" ht="20.399999999999999" outlineLevel="7" x14ac:dyDescent="0.25">
      <c r="A416" s="14" t="s">
        <v>593</v>
      </c>
      <c r="B416" s="15" t="s">
        <v>594</v>
      </c>
      <c r="C416" s="16">
        <v>550000</v>
      </c>
      <c r="D416" s="16">
        <v>0</v>
      </c>
      <c r="E416" s="52">
        <f t="shared" si="6"/>
        <v>0</v>
      </c>
      <c r="F416" s="42">
        <v>0</v>
      </c>
      <c r="G416" s="16">
        <v>0</v>
      </c>
    </row>
    <row r="417" spans="1:7" ht="13.2" outlineLevel="1" x14ac:dyDescent="0.25">
      <c r="A417" s="11" t="s">
        <v>595</v>
      </c>
      <c r="B417" s="12" t="s">
        <v>596</v>
      </c>
      <c r="C417" s="13">
        <v>5100</v>
      </c>
      <c r="D417" s="13">
        <v>1275</v>
      </c>
      <c r="E417" s="48">
        <f t="shared" si="6"/>
        <v>0.25</v>
      </c>
      <c r="F417" s="41">
        <v>0</v>
      </c>
      <c r="G417" s="13">
        <v>0</v>
      </c>
    </row>
    <row r="418" spans="1:7" ht="13.2" outlineLevel="7" x14ac:dyDescent="0.25">
      <c r="A418" s="14" t="s">
        <v>597</v>
      </c>
      <c r="B418" s="15" t="s">
        <v>598</v>
      </c>
      <c r="C418" s="16">
        <v>5100</v>
      </c>
      <c r="D418" s="16">
        <v>1275</v>
      </c>
      <c r="E418" s="51">
        <f t="shared" si="6"/>
        <v>0.25</v>
      </c>
      <c r="F418" s="42">
        <v>0</v>
      </c>
      <c r="G418" s="16">
        <v>0</v>
      </c>
    </row>
    <row r="419" spans="1:7" ht="20.399999999999999" outlineLevel="1" x14ac:dyDescent="0.25">
      <c r="A419" s="11" t="s">
        <v>599</v>
      </c>
      <c r="B419" s="12" t="s">
        <v>600</v>
      </c>
      <c r="C419" s="13">
        <v>622000</v>
      </c>
      <c r="D419" s="13">
        <v>0</v>
      </c>
      <c r="E419" s="52">
        <f t="shared" si="6"/>
        <v>0</v>
      </c>
      <c r="F419" s="41">
        <v>0</v>
      </c>
      <c r="G419" s="13">
        <v>0</v>
      </c>
    </row>
    <row r="420" spans="1:7" ht="20.399999999999999" outlineLevel="7" x14ac:dyDescent="0.25">
      <c r="A420" s="14" t="s">
        <v>601</v>
      </c>
      <c r="B420" s="15" t="s">
        <v>602</v>
      </c>
      <c r="C420" s="16">
        <v>622000</v>
      </c>
      <c r="D420" s="16">
        <v>0</v>
      </c>
      <c r="E420" s="51">
        <f t="shared" si="6"/>
        <v>0</v>
      </c>
      <c r="F420" s="42">
        <v>0</v>
      </c>
      <c r="G420" s="16">
        <v>0</v>
      </c>
    </row>
    <row r="421" spans="1:7" ht="20.399999999999999" outlineLevel="1" x14ac:dyDescent="0.25">
      <c r="A421" s="11" t="s">
        <v>603</v>
      </c>
      <c r="B421" s="12" t="s">
        <v>604</v>
      </c>
      <c r="C421" s="13">
        <v>929880</v>
      </c>
      <c r="D421" s="13">
        <v>38400</v>
      </c>
      <c r="E421" s="51">
        <f t="shared" si="6"/>
        <v>4.1295651051748615E-2</v>
      </c>
      <c r="F421" s="41">
        <v>0</v>
      </c>
      <c r="G421" s="13">
        <v>0</v>
      </c>
    </row>
    <row r="422" spans="1:7" ht="20.399999999999999" outlineLevel="7" x14ac:dyDescent="0.25">
      <c r="A422" s="14" t="s">
        <v>605</v>
      </c>
      <c r="B422" s="15" t="s">
        <v>606</v>
      </c>
      <c r="C422" s="16">
        <v>929880</v>
      </c>
      <c r="D422" s="16">
        <v>38400</v>
      </c>
      <c r="E422" s="49">
        <f t="shared" si="6"/>
        <v>4.1295651051748615E-2</v>
      </c>
      <c r="F422" s="42">
        <v>0</v>
      </c>
      <c r="G422" s="16">
        <v>0</v>
      </c>
    </row>
    <row r="423" spans="1:7" ht="13.2" x14ac:dyDescent="0.25">
      <c r="A423" s="37" t="s">
        <v>3</v>
      </c>
      <c r="B423" s="38"/>
      <c r="C423" s="39">
        <v>2903382166.5300002</v>
      </c>
      <c r="D423" s="39">
        <v>540984614.07000005</v>
      </c>
      <c r="E423" s="61">
        <f>D423/C423</f>
        <v>0.18632910965233421</v>
      </c>
      <c r="F423" s="43">
        <v>60483031.859999999</v>
      </c>
      <c r="G423" s="19">
        <v>11195539.42</v>
      </c>
    </row>
  </sheetData>
  <mergeCells count="2"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dcterms:created xsi:type="dcterms:W3CDTF">2021-04-06T06:44:41Z</dcterms:created>
  <dcterms:modified xsi:type="dcterms:W3CDTF">2021-04-06T09:21:02Z</dcterms:modified>
</cp:coreProperties>
</file>