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Лист1!$A$1:$H$62</definedName>
  </definedNames>
  <calcPr calcId="152511"/>
</workbook>
</file>

<file path=xl/calcChain.xml><?xml version="1.0" encoding="utf-8"?>
<calcChain xmlns="http://schemas.openxmlformats.org/spreadsheetml/2006/main">
  <c r="E67" i="1" l="1"/>
  <c r="E66" i="1"/>
  <c r="E65" i="1"/>
  <c r="E64" i="1"/>
  <c r="G68" i="1"/>
  <c r="G67" i="1"/>
  <c r="G66" i="1"/>
  <c r="G65" i="1"/>
  <c r="G64" i="1"/>
  <c r="G69" i="1" l="1"/>
</calcChain>
</file>

<file path=xl/sharedStrings.xml><?xml version="1.0" encoding="utf-8"?>
<sst xmlns="http://schemas.openxmlformats.org/spreadsheetml/2006/main" count="281" uniqueCount="163">
  <si>
    <t>Проектируемая категория, покрытие</t>
  </si>
  <si>
    <t>Укрупненная стоимость, млн. руб.</t>
  </si>
  <si>
    <t>Источник финансирования</t>
  </si>
  <si>
    <t>Р-21 «Кола» с 51+500 по 68 км</t>
  </si>
  <si>
    <t>Реконструкция (со строительством многоуровненвых развязок, мостов и подземных пешеходных переходов)</t>
  </si>
  <si>
    <t>I-В, асфальтобетон</t>
  </si>
  <si>
    <t>Федеральный бюджет</t>
  </si>
  <si>
    <t>41К-121 «Санкт – Петербург – Кировск» 46+700 – 47+300</t>
  </si>
  <si>
    <t>Реконструкция</t>
  </si>
  <si>
    <t>III, асфальтобетон</t>
  </si>
  <si>
    <t>Региональный бюджет</t>
  </si>
  <si>
    <t>41К-127 «Шлиссельбург – Нижняя Шальдиха – Путилово – ст. Назия» на участке 14+700 – 27+500</t>
  </si>
  <si>
    <t>41К-122 «Лаврово – Шум - Ратница» на участке 0+000 – 7+450</t>
  </si>
  <si>
    <t>IV, асфальтобетон</t>
  </si>
  <si>
    <t>41К-239 «Войпала – Сирокасска – Васильково – Горная Шальдиха» на участке 0+000 – 4+900</t>
  </si>
  <si>
    <t>41К-521 «Подъезд к дер. Войпала»</t>
  </si>
  <si>
    <t>«Сибола - Шум»</t>
  </si>
  <si>
    <t>Местный бюджет/Региональный бюджет</t>
  </si>
  <si>
    <t>41К-537 «Сибола - Канзы»</t>
  </si>
  <si>
    <t>IV, щебень/пгс</t>
  </si>
  <si>
    <t>41К-531 «дер. Концы – 84 км а/д Санкт-Петербург - Мурманск»</t>
  </si>
  <si>
    <t>41К-532 «Войбокало - Концы»</t>
  </si>
  <si>
    <t>«Новый Быт – Пупышево - Козарево»</t>
  </si>
  <si>
    <t>Строительство</t>
  </si>
  <si>
    <t>«Речка - Бабаново»</t>
  </si>
  <si>
    <t>Местный бюджет</t>
  </si>
  <si>
    <t>41К-129 «Нижняя Шальдиха - Лаврово»</t>
  </si>
  <si>
    <t>V, асфальтобетон</t>
  </si>
  <si>
    <t>«Обход г. Отрадное и г. Кировск»</t>
  </si>
  <si>
    <t>«Шум - Хотово»</t>
  </si>
  <si>
    <t>«Канзы - Войпала»</t>
  </si>
  <si>
    <t>Мероприятие</t>
  </si>
  <si>
    <t>Р-21 «Кола» 51+500 – 68+000 км</t>
  </si>
  <si>
    <t>Строительство 3-ех мостов и 3-ех развязок в 2-ух уровнях</t>
  </si>
  <si>
    <t>учтена в Приложение 28, табл. 1</t>
  </si>
  <si>
    <t>41К-121 «Санкт – Петербург – Кировск» 47+300 км</t>
  </si>
  <si>
    <t>Реконструкция моста через р. Мойка</t>
  </si>
  <si>
    <t>41К-531 «дер. Концы – 84 км а/д Санкт-Петербург - Мурманск» в пос. Концы, 2-ая Карьерная ул.</t>
  </si>
  <si>
    <t>Реконструкция моста</t>
  </si>
  <si>
    <t>41К-239 «Войпала – Сирокасска – Васильково – Горная Шальдиха»</t>
  </si>
  <si>
    <t>Реконструкция моста через р. Рябиновка в пос. Путилово</t>
  </si>
  <si>
    <t>41К-538 «Назия - Карловка»</t>
  </si>
  <si>
    <t>Реконструкция моста через р. Ковра в г.п. Назия</t>
  </si>
  <si>
    <t>41К-524 «Кобона – Леднево – Черное»</t>
  </si>
  <si>
    <t>Реконструкция моста через Староладожский канал в н.п. Кобона</t>
  </si>
  <si>
    <t>Строительство регулируемого железнодорожного переезда</t>
  </si>
  <si>
    <t>1 об</t>
  </si>
  <si>
    <t>6 об</t>
  </si>
  <si>
    <t>от г.п. Приладожский до Синявинской птицефабрики</t>
  </si>
  <si>
    <t>Строительство велопешеходной дорожки</t>
  </si>
  <si>
    <t>учтена в стоимости вело</t>
  </si>
  <si>
    <t>-</t>
  </si>
  <si>
    <t>а/д «Подъезд к г.п. Приладожский» по территории городского поселка</t>
  </si>
  <si>
    <t>а/д «Подъезд к д. Назия» 1+510 – 2+090</t>
  </si>
  <si>
    <t>Строительство тротуаров</t>
  </si>
  <si>
    <t>Местный бюджет/ Региональный бюджет</t>
  </si>
  <si>
    <t>а/д «Шлиссельбург-Нижняя Шальдиха-Путилово-ст.Назия» 20+100 – 21+800</t>
  </si>
  <si>
    <t xml:space="preserve">г.п. Синявино, ул. Садовая от  дома 1В до ул. Кравченко </t>
  </si>
  <si>
    <t xml:space="preserve">Строительство и реконструкция тротуаров с двух сторон </t>
  </si>
  <si>
    <t xml:space="preserve">г.п. Синявино, ул. Лесная от дома 1А до ул. Кравченко </t>
  </si>
  <si>
    <t>Строительство и реконструкция тротуаров</t>
  </si>
  <si>
    <t>Путилово – Горная Шальдиха, ул. Игнашкиных – Советская ул. – ул. Братьев Пожарских – ул. Сиреневая (в границах населенных пунктов)</t>
  </si>
  <si>
    <t>Строительство троутаров с двух сторон</t>
  </si>
  <si>
    <t>с. Путилово, ул Дорофеева, от Южной ул. до ул. Братьев Пожарских</t>
  </si>
  <si>
    <t>а/д «Шлиссельбург-Нижняя Шальдиха-Путилово-ст.Назия» 27+400 – 28+700</t>
  </si>
  <si>
    <t>г.п. Назия, Шоссейная ул.</t>
  </si>
  <si>
    <t>г.п. Назия, Комсомольский пр. от Волховского ш. до ул. Дзержинского</t>
  </si>
  <si>
    <t>Реконструкция тротуаров</t>
  </si>
  <si>
    <t>г.п. Назия, у больницы: ул. А. Матросова, Больничная ул., Октябрьская ул.</t>
  </si>
  <si>
    <t>Реконструкция и строительство тротуаров</t>
  </si>
  <si>
    <t xml:space="preserve">пос. ст. Войбокало – с. Шум, ул. Прокофьева - </t>
  </si>
  <si>
    <t>пос. ст. Войбокало, Привокзальная ул. от ул. Прокофьева до Прикозального пер.</t>
  </si>
  <si>
    <t>с. Шум, ул. Советская</t>
  </si>
  <si>
    <t>г.п. Павлово, а/д «Санкт-Петербург - Кировск» 43+000 – 47+000</t>
  </si>
  <si>
    <t>2265 кв.м.</t>
  </si>
  <si>
    <t xml:space="preserve">1750 кв.м. </t>
  </si>
  <si>
    <t>1700 кв.м.</t>
  </si>
  <si>
    <t>1480 кв.м.</t>
  </si>
  <si>
    <t>6440 кв.м.</t>
  </si>
  <si>
    <t>330 кв.м.</t>
  </si>
  <si>
    <t>1950 кв.м.</t>
  </si>
  <si>
    <t>6500 кв.м.</t>
  </si>
  <si>
    <t>720 кв.м.</t>
  </si>
  <si>
    <t>880 кв.м.</t>
  </si>
  <si>
    <t>2400 кв.м.</t>
  </si>
  <si>
    <t>1905 кв.м.</t>
  </si>
  <si>
    <t>2070 кв.м.</t>
  </si>
  <si>
    <t>16,53 км</t>
  </si>
  <si>
    <t>0,6 км</t>
  </si>
  <si>
    <t>12,8 км</t>
  </si>
  <si>
    <t>7,45 км</t>
  </si>
  <si>
    <t>4,9 км</t>
  </si>
  <si>
    <t>5,19 км</t>
  </si>
  <si>
    <t>2,8 км</t>
  </si>
  <si>
    <t>1,7 км</t>
  </si>
  <si>
    <t>6,6 км</t>
  </si>
  <si>
    <t>1,5 км</t>
  </si>
  <si>
    <t>4,8 км</t>
  </si>
  <si>
    <t>1,95 км</t>
  </si>
  <si>
    <t>9,55 км</t>
  </si>
  <si>
    <t>26,7 км</t>
  </si>
  <si>
    <t>29 (15,4 по Кировскому МР) км</t>
  </si>
  <si>
    <t>0,77 км</t>
  </si>
  <si>
    <t>Увеличение уровня БДД на местах концентрации ДТП</t>
  </si>
  <si>
    <t>Р-21 «Кола» на участках 52 км – 53 км, 59,25 км – 60,09 км, 63,7 км – 64,9 км, 66,4 км – 66,985 км.</t>
  </si>
  <si>
    <t>4 об</t>
  </si>
  <si>
    <t>Учтена в стоимости реконструкции а/д (Приложение 28, табл. 1)</t>
  </si>
  <si>
    <t>Реконструкция перекрестка</t>
  </si>
  <si>
    <t>Р-21 «Кола» - а/д 41К-120 «Подъезд к станции Жихарево»</t>
  </si>
  <si>
    <t>Федеральный бюджет/Региональный бюджет</t>
  </si>
  <si>
    <t>Строительство велопешеходных дорожек без разделения движения</t>
  </si>
  <si>
    <t>Согласно Приложению13</t>
  </si>
  <si>
    <t>5,38 км</t>
  </si>
  <si>
    <t>Строительство велопешеходных дорожек с разделением движения</t>
  </si>
  <si>
    <t>3,8 км</t>
  </si>
  <si>
    <t>Строительство обособленных велодорожек</t>
  </si>
  <si>
    <t>Строительство открытых парковок на 15-30 м/м</t>
  </si>
  <si>
    <t>с. Шум у ул. Советская (в зоне многоэтажной застройки)</t>
  </si>
  <si>
    <t>10 шт</t>
  </si>
  <si>
    <t>Строительство открытых парковок на 20-40 м/м</t>
  </si>
  <si>
    <t>г.п. Приладожский (в зоне многоэтажной застройки)</t>
  </si>
  <si>
    <t>7 шт</t>
  </si>
  <si>
    <t>Разработка КСОТОН для территории МО Кировский район ЛО</t>
  </si>
  <si>
    <t>МО Кировский район Ленинградской области</t>
  </si>
  <si>
    <t>1 шт</t>
  </si>
  <si>
    <t>Строительство отстойно-разворотных колец</t>
  </si>
  <si>
    <t>на новых создаваемых маршрутах</t>
  </si>
  <si>
    <t>2 об</t>
  </si>
  <si>
    <t>Строительство и обустройство новых остановочных пунктов согласно ГОСТ Р 52766-2007</t>
  </si>
  <si>
    <t>20 шт</t>
  </si>
  <si>
    <t>Установка автоматизированных пунктов учета движения ТС</t>
  </si>
  <si>
    <t>а/д Р-21 "Кола", 41 км</t>
  </si>
  <si>
    <t>а/д Р-21 "Кола", 94 км</t>
  </si>
  <si>
    <t>а/д 41К-121 "Санкт-Петербург – Кировск", 43 км.</t>
  </si>
  <si>
    <t>Установка ЗМО 2-го и 3-го уровней</t>
  </si>
  <si>
    <t>МО Кировский район Ленинградской области (согласно перечню: Том 1. ПЗ, пт. 3.15)</t>
  </si>
  <si>
    <t>16 шт.</t>
  </si>
  <si>
    <t>Ограничение максимальной скорости движения 40км/ч. (установка знаков), устройство двух ИДН монолитной конструкции на подходах к участку (в соответствии с таб.2 ГОСТ Р 52605-2006)</t>
  </si>
  <si>
    <t>пгт. Павлово (Павловское городское поселение) Ленинградский просп. д.16 - 34</t>
  </si>
  <si>
    <t>Устройство искусственной дорожной неровности (монолитной конструкции)</t>
  </si>
  <si>
    <t>пгт. Синявино, ул. Лесная д.17</t>
  </si>
  <si>
    <t>Ограничение максимальной скорости движения 40 км/ч. (установка знаков).</t>
  </si>
  <si>
    <t>с. Путилово (Путиловское сельское поселение) ул. Братьев Пожарских, ул. Игнашкиных</t>
  </si>
  <si>
    <t>Организация зоны с ограничением максимальной скорости 30 км/ч. на территории пгт. согласно схеме. (установка дорожных знаков 5.31 «Зона с ограничением максимальной скорости» -5.32 «Конец зоны ограничения максимальной скорости».)</t>
  </si>
  <si>
    <t>пгт. Назия (Назиевское городское поселение), согласно рисунку: Том 1. ПЗ, рис. 3.18.1</t>
  </si>
  <si>
    <t>Ограничение максимальной скорости движения 40 км/ч. (установка знаков). Устройство ИДН монолитной конструкции, совмещенной с пешеходным переходом.</t>
  </si>
  <si>
    <t>пгт. Назия (Назиевское городское поселение). Пересечение Волховское ш. и просп. Комсомольский</t>
  </si>
  <si>
    <t>Устройство ИДН монолитной конструкции, совмещенной с пешеходным переходом.</t>
  </si>
  <si>
    <t>пгт. Назия (Назиевское городское поселение). ул. Есенина д. 5-7</t>
  </si>
  <si>
    <t>Устройство тротуара и ликвидация стоянки</t>
  </si>
  <si>
    <t>МБОУ Назиевская СОШ</t>
  </si>
  <si>
    <t>Реорганизация пространства перекрестка (согласно Варианту 1, микромоделирование)</t>
  </si>
  <si>
    <t>пересечение Р-21 – 41К-122</t>
  </si>
  <si>
    <t>№ п/п</t>
  </si>
  <si>
    <t>Участок</t>
  </si>
  <si>
    <t>Этап реализации, до &lt;…&gt; г.</t>
  </si>
  <si>
    <t>местный</t>
  </si>
  <si>
    <t>региональный</t>
  </si>
  <si>
    <t>федеральный</t>
  </si>
  <si>
    <t>МО/ЛО</t>
  </si>
  <si>
    <t>РФ/ЛО</t>
  </si>
  <si>
    <r>
      <t>Объем работ (км, м, шт, об,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</si>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</sst>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61" zoomScale="85" zoomScaleNormal="85" workbookViewId="0">
      <selection activeCell="E78" sqref="E78"/>
    </sheetView>
  </sheetViews>
  <sheetFormatPr defaultRowHeight="12.75" x14ac:dyDescent="0.25"/>
  <cols>
    <col min="1" max="1" width="7" style="3" customWidth="1"/>
    <col min="2" max="2" width="38.85546875" style="3" customWidth="1"/>
    <col min="3" max="3" width="33.140625" style="3" customWidth="1"/>
    <col min="4" max="4" width="14.42578125" style="3" customWidth="1"/>
    <col min="5" max="8" width="23" style="3" customWidth="1"/>
    <col min="9" max="16384" width="9.140625" style="3"/>
  </cols>
  <sheetData>
    <row r="1" spans="1:8" ht="41.25" x14ac:dyDescent="0.25">
      <c r="A1" s="1" t="s">
        <v>153</v>
      </c>
      <c r="B1" s="1" t="s">
        <v>31</v>
      </c>
      <c r="C1" s="1" t="s">
        <v>154</v>
      </c>
      <c r="D1" s="1" t="s">
        <v>161</v>
      </c>
      <c r="E1" s="1" t="s">
        <v>1</v>
      </c>
      <c r="F1" s="1" t="s">
        <v>155</v>
      </c>
      <c r="G1" s="1" t="s">
        <v>2</v>
      </c>
      <c r="H1" s="2" t="s">
        <v>0</v>
      </c>
    </row>
    <row r="2" spans="1:8" ht="38.25" x14ac:dyDescent="0.25">
      <c r="A2" s="2">
        <v>1</v>
      </c>
      <c r="B2" s="2" t="s">
        <v>4</v>
      </c>
      <c r="C2" s="2" t="s">
        <v>3</v>
      </c>
      <c r="D2" s="2" t="s">
        <v>87</v>
      </c>
      <c r="E2" s="4">
        <v>12042</v>
      </c>
      <c r="F2" s="2">
        <v>2025</v>
      </c>
      <c r="G2" s="2" t="s">
        <v>6</v>
      </c>
      <c r="H2" s="2" t="s">
        <v>5</v>
      </c>
    </row>
    <row r="3" spans="1:8" ht="25.5" x14ac:dyDescent="0.25">
      <c r="A3" s="2">
        <v>2</v>
      </c>
      <c r="B3" s="2" t="s">
        <v>8</v>
      </c>
      <c r="C3" s="2" t="s">
        <v>7</v>
      </c>
      <c r="D3" s="2" t="s">
        <v>88</v>
      </c>
      <c r="E3" s="2">
        <v>70</v>
      </c>
      <c r="F3" s="2">
        <v>2025</v>
      </c>
      <c r="G3" s="2" t="s">
        <v>10</v>
      </c>
      <c r="H3" s="2" t="s">
        <v>9</v>
      </c>
    </row>
    <row r="4" spans="1:8" ht="38.25" x14ac:dyDescent="0.25">
      <c r="A4" s="2">
        <v>3</v>
      </c>
      <c r="B4" s="2" t="s">
        <v>8</v>
      </c>
      <c r="C4" s="2" t="s">
        <v>11</v>
      </c>
      <c r="D4" s="2" t="s">
        <v>89</v>
      </c>
      <c r="E4" s="2">
        <v>640</v>
      </c>
      <c r="F4" s="2">
        <v>2030</v>
      </c>
      <c r="G4" s="2" t="s">
        <v>10</v>
      </c>
      <c r="H4" s="2" t="s">
        <v>9</v>
      </c>
    </row>
    <row r="5" spans="1:8" ht="25.5" x14ac:dyDescent="0.25">
      <c r="A5" s="2">
        <v>4</v>
      </c>
      <c r="B5" s="2" t="s">
        <v>8</v>
      </c>
      <c r="C5" s="2" t="s">
        <v>12</v>
      </c>
      <c r="D5" s="2" t="s">
        <v>90</v>
      </c>
      <c r="E5" s="2">
        <v>223</v>
      </c>
      <c r="F5" s="2">
        <v>2030</v>
      </c>
      <c r="G5" s="2" t="s">
        <v>10</v>
      </c>
      <c r="H5" s="2" t="s">
        <v>13</v>
      </c>
    </row>
    <row r="6" spans="1:8" ht="38.25" x14ac:dyDescent="0.25">
      <c r="A6" s="2">
        <v>5</v>
      </c>
      <c r="B6" s="2" t="s">
        <v>8</v>
      </c>
      <c r="C6" s="2" t="s">
        <v>14</v>
      </c>
      <c r="D6" s="2" t="s">
        <v>91</v>
      </c>
      <c r="E6" s="2">
        <v>147</v>
      </c>
      <c r="F6" s="2">
        <v>2030</v>
      </c>
      <c r="G6" s="2" t="s">
        <v>10</v>
      </c>
      <c r="H6" s="2" t="s">
        <v>13</v>
      </c>
    </row>
    <row r="7" spans="1:8" x14ac:dyDescent="0.25">
      <c r="A7" s="2">
        <v>6</v>
      </c>
      <c r="B7" s="2" t="s">
        <v>8</v>
      </c>
      <c r="C7" s="2" t="s">
        <v>15</v>
      </c>
      <c r="D7" s="2" t="s">
        <v>92</v>
      </c>
      <c r="E7" s="2">
        <v>155</v>
      </c>
      <c r="F7" s="2">
        <v>2030</v>
      </c>
      <c r="G7" s="2" t="s">
        <v>10</v>
      </c>
      <c r="H7" s="2" t="s">
        <v>13</v>
      </c>
    </row>
    <row r="8" spans="1:8" ht="38.25" x14ac:dyDescent="0.25">
      <c r="A8" s="2">
        <v>7</v>
      </c>
      <c r="B8" s="2" t="s">
        <v>8</v>
      </c>
      <c r="C8" s="2" t="s">
        <v>16</v>
      </c>
      <c r="D8" s="2" t="s">
        <v>93</v>
      </c>
      <c r="E8" s="2">
        <v>110</v>
      </c>
      <c r="F8" s="2">
        <v>2030</v>
      </c>
      <c r="G8" s="2" t="s">
        <v>17</v>
      </c>
      <c r="H8" s="2" t="s">
        <v>13</v>
      </c>
    </row>
    <row r="9" spans="1:8" x14ac:dyDescent="0.25">
      <c r="A9" s="2">
        <v>8</v>
      </c>
      <c r="B9" s="2" t="s">
        <v>8</v>
      </c>
      <c r="C9" s="2" t="s">
        <v>18</v>
      </c>
      <c r="D9" s="2" t="s">
        <v>94</v>
      </c>
      <c r="E9" s="2">
        <v>34</v>
      </c>
      <c r="F9" s="2">
        <v>2030</v>
      </c>
      <c r="G9" s="2" t="s">
        <v>10</v>
      </c>
      <c r="H9" s="2" t="s">
        <v>19</v>
      </c>
    </row>
    <row r="10" spans="1:8" ht="25.5" x14ac:dyDescent="0.25">
      <c r="A10" s="2">
        <v>9</v>
      </c>
      <c r="B10" s="2" t="s">
        <v>8</v>
      </c>
      <c r="C10" s="2" t="s">
        <v>20</v>
      </c>
      <c r="D10" s="2" t="s">
        <v>95</v>
      </c>
      <c r="E10" s="2">
        <v>235</v>
      </c>
      <c r="F10" s="2">
        <v>2030</v>
      </c>
      <c r="G10" s="2" t="s">
        <v>10</v>
      </c>
      <c r="H10" s="2" t="s">
        <v>13</v>
      </c>
    </row>
    <row r="11" spans="1:8" x14ac:dyDescent="0.25">
      <c r="A11" s="2">
        <v>10</v>
      </c>
      <c r="B11" s="2" t="s">
        <v>8</v>
      </c>
      <c r="C11" s="2" t="s">
        <v>21</v>
      </c>
      <c r="D11" s="2" t="s">
        <v>96</v>
      </c>
      <c r="E11" s="2">
        <v>45</v>
      </c>
      <c r="F11" s="2">
        <v>2030</v>
      </c>
      <c r="G11" s="2" t="s">
        <v>10</v>
      </c>
      <c r="H11" s="2" t="s">
        <v>13</v>
      </c>
    </row>
    <row r="12" spans="1:8" x14ac:dyDescent="0.25">
      <c r="A12" s="2">
        <v>11</v>
      </c>
      <c r="B12" s="2" t="s">
        <v>23</v>
      </c>
      <c r="C12" s="2" t="s">
        <v>22</v>
      </c>
      <c r="D12" s="2" t="s">
        <v>97</v>
      </c>
      <c r="E12" s="2">
        <v>310</v>
      </c>
      <c r="F12" s="2">
        <v>2030</v>
      </c>
      <c r="G12" s="2" t="s">
        <v>10</v>
      </c>
      <c r="H12" s="2" t="s">
        <v>13</v>
      </c>
    </row>
    <row r="13" spans="1:8" x14ac:dyDescent="0.25">
      <c r="A13" s="2">
        <v>12</v>
      </c>
      <c r="B13" s="2" t="s">
        <v>23</v>
      </c>
      <c r="C13" s="2" t="s">
        <v>24</v>
      </c>
      <c r="D13" s="2" t="s">
        <v>98</v>
      </c>
      <c r="E13" s="2">
        <v>30</v>
      </c>
      <c r="F13" s="2">
        <v>2030</v>
      </c>
      <c r="G13" s="2" t="s">
        <v>25</v>
      </c>
      <c r="H13" s="2" t="s">
        <v>19</v>
      </c>
    </row>
    <row r="14" spans="1:8" x14ac:dyDescent="0.25">
      <c r="A14" s="2">
        <v>13</v>
      </c>
      <c r="B14" s="2" t="s">
        <v>8</v>
      </c>
      <c r="C14" s="2" t="s">
        <v>26</v>
      </c>
      <c r="D14" s="2" t="s">
        <v>99</v>
      </c>
      <c r="E14" s="2">
        <v>380</v>
      </c>
      <c r="F14" s="2">
        <v>2035</v>
      </c>
      <c r="G14" s="2" t="s">
        <v>10</v>
      </c>
      <c r="H14" s="2" t="s">
        <v>27</v>
      </c>
    </row>
    <row r="15" spans="1:8" x14ac:dyDescent="0.25">
      <c r="A15" s="2">
        <v>14</v>
      </c>
      <c r="B15" s="2" t="s">
        <v>23</v>
      </c>
      <c r="C15" s="2" t="s">
        <v>28</v>
      </c>
      <c r="D15" s="2" t="s">
        <v>100</v>
      </c>
      <c r="E15" s="2">
        <v>2150</v>
      </c>
      <c r="F15" s="2">
        <v>2035</v>
      </c>
      <c r="G15" s="2" t="s">
        <v>10</v>
      </c>
      <c r="H15" s="2" t="s">
        <v>9</v>
      </c>
    </row>
    <row r="16" spans="1:8" ht="38.25" x14ac:dyDescent="0.25">
      <c r="A16" s="2">
        <v>15</v>
      </c>
      <c r="B16" s="2" t="s">
        <v>23</v>
      </c>
      <c r="C16" s="2" t="s">
        <v>29</v>
      </c>
      <c r="D16" s="2" t="s">
        <v>101</v>
      </c>
      <c r="E16" s="2">
        <v>580</v>
      </c>
      <c r="F16" s="2">
        <v>2035</v>
      </c>
      <c r="G16" s="2" t="s">
        <v>10</v>
      </c>
      <c r="H16" s="2" t="s">
        <v>19</v>
      </c>
    </row>
    <row r="17" spans="1:8" ht="38.25" x14ac:dyDescent="0.25">
      <c r="A17" s="2">
        <v>16</v>
      </c>
      <c r="B17" s="2" t="s">
        <v>23</v>
      </c>
      <c r="C17" s="2" t="s">
        <v>30</v>
      </c>
      <c r="D17" s="2" t="s">
        <v>102</v>
      </c>
      <c r="E17" s="2">
        <v>17</v>
      </c>
      <c r="F17" s="2">
        <v>2035</v>
      </c>
      <c r="G17" s="2" t="s">
        <v>17</v>
      </c>
      <c r="H17" s="2" t="s">
        <v>19</v>
      </c>
    </row>
    <row r="18" spans="1:8" ht="25.5" x14ac:dyDescent="0.25">
      <c r="A18" s="2">
        <v>17</v>
      </c>
      <c r="B18" s="1" t="s">
        <v>33</v>
      </c>
      <c r="C18" s="1" t="s">
        <v>32</v>
      </c>
      <c r="D18" s="1" t="s">
        <v>47</v>
      </c>
      <c r="E18" s="1" t="s">
        <v>34</v>
      </c>
      <c r="F18" s="1">
        <v>2025</v>
      </c>
      <c r="G18" s="1" t="s">
        <v>6</v>
      </c>
      <c r="H18" s="1"/>
    </row>
    <row r="19" spans="1:8" ht="25.5" x14ac:dyDescent="0.25">
      <c r="A19" s="2">
        <v>18</v>
      </c>
      <c r="B19" s="1" t="s">
        <v>36</v>
      </c>
      <c r="C19" s="1" t="s">
        <v>35</v>
      </c>
      <c r="D19" s="1" t="s">
        <v>46</v>
      </c>
      <c r="E19" s="1" t="s">
        <v>34</v>
      </c>
      <c r="F19" s="1">
        <v>2025</v>
      </c>
      <c r="G19" s="1" t="s">
        <v>10</v>
      </c>
      <c r="H19" s="1"/>
    </row>
    <row r="20" spans="1:8" ht="38.25" x14ac:dyDescent="0.25">
      <c r="A20" s="2">
        <v>19</v>
      </c>
      <c r="B20" s="1" t="s">
        <v>38</v>
      </c>
      <c r="C20" s="1" t="s">
        <v>37</v>
      </c>
      <c r="D20" s="1" t="s">
        <v>46</v>
      </c>
      <c r="E20" s="1" t="s">
        <v>34</v>
      </c>
      <c r="F20" s="1">
        <v>2030</v>
      </c>
      <c r="G20" s="1" t="s">
        <v>10</v>
      </c>
      <c r="H20" s="1"/>
    </row>
    <row r="21" spans="1:8" ht="25.5" x14ac:dyDescent="0.25">
      <c r="A21" s="2">
        <v>20</v>
      </c>
      <c r="B21" s="1" t="s">
        <v>40</v>
      </c>
      <c r="C21" s="1" t="s">
        <v>39</v>
      </c>
      <c r="D21" s="1" t="s">
        <v>46</v>
      </c>
      <c r="E21" s="1">
        <v>40</v>
      </c>
      <c r="F21" s="1">
        <v>2030</v>
      </c>
      <c r="G21" s="1" t="s">
        <v>10</v>
      </c>
      <c r="H21" s="1"/>
    </row>
    <row r="22" spans="1:8" ht="25.5" x14ac:dyDescent="0.25">
      <c r="A22" s="2">
        <v>21</v>
      </c>
      <c r="B22" s="1" t="s">
        <v>42</v>
      </c>
      <c r="C22" s="1" t="s">
        <v>41</v>
      </c>
      <c r="D22" s="1" t="s">
        <v>46</v>
      </c>
      <c r="E22" s="1">
        <v>40</v>
      </c>
      <c r="F22" s="1">
        <v>2030</v>
      </c>
      <c r="G22" s="1" t="s">
        <v>10</v>
      </c>
      <c r="H22" s="1"/>
    </row>
    <row r="23" spans="1:8" ht="25.5" x14ac:dyDescent="0.25">
      <c r="A23" s="2">
        <v>22</v>
      </c>
      <c r="B23" s="1" t="s">
        <v>44</v>
      </c>
      <c r="C23" s="1" t="s">
        <v>43</v>
      </c>
      <c r="D23" s="1" t="s">
        <v>46</v>
      </c>
      <c r="E23" s="1">
        <v>40</v>
      </c>
      <c r="F23" s="1">
        <v>2030</v>
      </c>
      <c r="G23" s="1" t="s">
        <v>10</v>
      </c>
      <c r="H23" s="1"/>
    </row>
    <row r="24" spans="1:8" ht="38.25" x14ac:dyDescent="0.25">
      <c r="A24" s="2">
        <v>23</v>
      </c>
      <c r="B24" s="1" t="s">
        <v>45</v>
      </c>
      <c r="C24" s="1" t="s">
        <v>30</v>
      </c>
      <c r="D24" s="1" t="s">
        <v>46</v>
      </c>
      <c r="E24" s="1" t="s">
        <v>34</v>
      </c>
      <c r="F24" s="1">
        <v>2035</v>
      </c>
      <c r="G24" s="2" t="s">
        <v>17</v>
      </c>
      <c r="H24" s="1"/>
    </row>
    <row r="25" spans="1:8" ht="25.5" x14ac:dyDescent="0.25">
      <c r="A25" s="2">
        <v>24</v>
      </c>
      <c r="B25" s="1" t="s">
        <v>49</v>
      </c>
      <c r="C25" s="1" t="s">
        <v>48</v>
      </c>
      <c r="D25" s="1" t="s">
        <v>46</v>
      </c>
      <c r="E25" s="2" t="s">
        <v>50</v>
      </c>
      <c r="F25" s="1">
        <v>2025</v>
      </c>
      <c r="G25" s="1" t="s">
        <v>51</v>
      </c>
      <c r="H25" s="1"/>
    </row>
    <row r="26" spans="1:8" ht="25.5" x14ac:dyDescent="0.25">
      <c r="A26" s="2">
        <v>25</v>
      </c>
      <c r="B26" s="1" t="s">
        <v>49</v>
      </c>
      <c r="C26" s="1" t="s">
        <v>52</v>
      </c>
      <c r="D26" s="1" t="s">
        <v>46</v>
      </c>
      <c r="E26" s="2" t="s">
        <v>50</v>
      </c>
      <c r="F26" s="1">
        <v>2025</v>
      </c>
      <c r="G26" s="1" t="s">
        <v>51</v>
      </c>
      <c r="H26" s="1"/>
    </row>
    <row r="27" spans="1:8" ht="25.5" x14ac:dyDescent="0.25">
      <c r="A27" s="2">
        <v>26</v>
      </c>
      <c r="B27" s="1" t="s">
        <v>54</v>
      </c>
      <c r="C27" s="1" t="s">
        <v>53</v>
      </c>
      <c r="D27" s="1" t="s">
        <v>74</v>
      </c>
      <c r="E27" s="2">
        <v>24</v>
      </c>
      <c r="F27" s="1">
        <v>2025</v>
      </c>
      <c r="G27" s="1" t="s">
        <v>55</v>
      </c>
      <c r="H27" s="1"/>
    </row>
    <row r="28" spans="1:8" ht="25.5" x14ac:dyDescent="0.25">
      <c r="A28" s="2">
        <v>27</v>
      </c>
      <c r="B28" s="1" t="s">
        <v>54</v>
      </c>
      <c r="C28" s="1" t="s">
        <v>56</v>
      </c>
      <c r="D28" s="1" t="s">
        <v>75</v>
      </c>
      <c r="E28" s="2">
        <v>19</v>
      </c>
      <c r="F28" s="1">
        <v>2030</v>
      </c>
      <c r="G28" s="1" t="s">
        <v>55</v>
      </c>
      <c r="H28" s="1"/>
    </row>
    <row r="29" spans="1:8" ht="25.5" x14ac:dyDescent="0.25">
      <c r="A29" s="2">
        <v>28</v>
      </c>
      <c r="B29" s="1" t="s">
        <v>58</v>
      </c>
      <c r="C29" s="1" t="s">
        <v>57</v>
      </c>
      <c r="D29" s="1" t="s">
        <v>76</v>
      </c>
      <c r="E29" s="2">
        <v>19</v>
      </c>
      <c r="F29" s="1">
        <v>2025</v>
      </c>
      <c r="G29" s="1" t="s">
        <v>55</v>
      </c>
      <c r="H29" s="1"/>
    </row>
    <row r="30" spans="1:8" ht="25.5" x14ac:dyDescent="0.25">
      <c r="A30" s="2">
        <v>29</v>
      </c>
      <c r="B30" s="1" t="s">
        <v>60</v>
      </c>
      <c r="C30" s="1" t="s">
        <v>59</v>
      </c>
      <c r="D30" s="1" t="s">
        <v>77</v>
      </c>
      <c r="E30" s="2">
        <v>16</v>
      </c>
      <c r="F30" s="1">
        <v>2030</v>
      </c>
      <c r="G30" s="1" t="s">
        <v>55</v>
      </c>
      <c r="H30" s="1"/>
    </row>
    <row r="31" spans="1:8" ht="51" x14ac:dyDescent="0.25">
      <c r="A31" s="2">
        <v>30</v>
      </c>
      <c r="B31" s="1" t="s">
        <v>62</v>
      </c>
      <c r="C31" s="1" t="s">
        <v>61</v>
      </c>
      <c r="D31" s="1" t="s">
        <v>78</v>
      </c>
      <c r="E31" s="2">
        <v>70</v>
      </c>
      <c r="F31" s="1">
        <v>2025</v>
      </c>
      <c r="G31" s="1" t="s">
        <v>55</v>
      </c>
      <c r="H31" s="1"/>
    </row>
    <row r="32" spans="1:8" ht="25.5" x14ac:dyDescent="0.25">
      <c r="A32" s="2">
        <v>31</v>
      </c>
      <c r="B32" s="1" t="s">
        <v>60</v>
      </c>
      <c r="C32" s="1" t="s">
        <v>63</v>
      </c>
      <c r="D32" s="1" t="s">
        <v>79</v>
      </c>
      <c r="E32" s="2">
        <v>3.5</v>
      </c>
      <c r="F32" s="1">
        <v>2030</v>
      </c>
      <c r="G32" s="1" t="s">
        <v>55</v>
      </c>
      <c r="H32" s="1"/>
    </row>
    <row r="33" spans="1:8" ht="25.5" x14ac:dyDescent="0.25">
      <c r="A33" s="2">
        <v>32</v>
      </c>
      <c r="B33" s="1" t="s">
        <v>54</v>
      </c>
      <c r="C33" s="1" t="s">
        <v>64</v>
      </c>
      <c r="D33" s="1" t="s">
        <v>80</v>
      </c>
      <c r="E33" s="2">
        <v>21</v>
      </c>
      <c r="F33" s="1">
        <v>2030</v>
      </c>
      <c r="G33" s="1" t="s">
        <v>55</v>
      </c>
      <c r="H33" s="1"/>
    </row>
    <row r="34" spans="1:8" ht="25.5" x14ac:dyDescent="0.25">
      <c r="A34" s="2">
        <v>33</v>
      </c>
      <c r="B34" s="1" t="s">
        <v>54</v>
      </c>
      <c r="C34" s="1" t="s">
        <v>65</v>
      </c>
      <c r="D34" s="1" t="s">
        <v>86</v>
      </c>
      <c r="E34" s="2">
        <v>23</v>
      </c>
      <c r="F34" s="1">
        <v>2025</v>
      </c>
      <c r="G34" s="1" t="s">
        <v>55</v>
      </c>
      <c r="H34" s="1"/>
    </row>
    <row r="35" spans="1:8" ht="25.5" x14ac:dyDescent="0.25">
      <c r="A35" s="2">
        <v>34</v>
      </c>
      <c r="B35" s="1" t="s">
        <v>67</v>
      </c>
      <c r="C35" s="1" t="s">
        <v>66</v>
      </c>
      <c r="D35" s="1" t="s">
        <v>85</v>
      </c>
      <c r="E35" s="2">
        <v>15</v>
      </c>
      <c r="F35" s="1">
        <v>2030</v>
      </c>
      <c r="G35" s="1" t="s">
        <v>55</v>
      </c>
      <c r="H35" s="1"/>
    </row>
    <row r="36" spans="1:8" ht="38.25" x14ac:dyDescent="0.25">
      <c r="A36" s="2">
        <v>35</v>
      </c>
      <c r="B36" s="1" t="s">
        <v>69</v>
      </c>
      <c r="C36" s="1" t="s">
        <v>68</v>
      </c>
      <c r="D36" s="1" t="s">
        <v>76</v>
      </c>
      <c r="E36" s="2">
        <v>19</v>
      </c>
      <c r="F36" s="1">
        <v>2025</v>
      </c>
      <c r="G36" s="1" t="s">
        <v>55</v>
      </c>
      <c r="H36" s="1"/>
    </row>
    <row r="37" spans="1:8" ht="25.5" x14ac:dyDescent="0.25">
      <c r="A37" s="2">
        <v>36</v>
      </c>
      <c r="B37" s="1" t="s">
        <v>54</v>
      </c>
      <c r="C37" s="1" t="s">
        <v>70</v>
      </c>
      <c r="D37" s="1" t="s">
        <v>84</v>
      </c>
      <c r="E37" s="2">
        <v>26</v>
      </c>
      <c r="F37" s="1">
        <v>2025</v>
      </c>
      <c r="G37" s="1" t="s">
        <v>55</v>
      </c>
      <c r="H37" s="1"/>
    </row>
    <row r="38" spans="1:8" ht="38.25" x14ac:dyDescent="0.25">
      <c r="A38" s="2">
        <v>37</v>
      </c>
      <c r="B38" s="1" t="s">
        <v>54</v>
      </c>
      <c r="C38" s="1" t="s">
        <v>71</v>
      </c>
      <c r="D38" s="1" t="s">
        <v>83</v>
      </c>
      <c r="E38" s="2">
        <v>9</v>
      </c>
      <c r="F38" s="1">
        <v>2030</v>
      </c>
      <c r="G38" s="1" t="s">
        <v>55</v>
      </c>
      <c r="H38" s="1"/>
    </row>
    <row r="39" spans="1:8" ht="25.5" x14ac:dyDescent="0.25">
      <c r="A39" s="2">
        <v>38</v>
      </c>
      <c r="B39" s="1" t="s">
        <v>54</v>
      </c>
      <c r="C39" s="1" t="s">
        <v>72</v>
      </c>
      <c r="D39" s="1" t="s">
        <v>82</v>
      </c>
      <c r="E39" s="2">
        <v>8</v>
      </c>
      <c r="F39" s="1">
        <v>2025</v>
      </c>
      <c r="G39" s="1" t="s">
        <v>55</v>
      </c>
      <c r="H39" s="1"/>
    </row>
    <row r="40" spans="1:8" ht="25.5" x14ac:dyDescent="0.25">
      <c r="A40" s="2">
        <v>39</v>
      </c>
      <c r="B40" s="1" t="s">
        <v>54</v>
      </c>
      <c r="C40" s="1" t="s">
        <v>73</v>
      </c>
      <c r="D40" s="1" t="s">
        <v>81</v>
      </c>
      <c r="E40" s="2">
        <v>71</v>
      </c>
      <c r="F40" s="1">
        <v>2025</v>
      </c>
      <c r="G40" s="1" t="s">
        <v>55</v>
      </c>
      <c r="H40" s="1"/>
    </row>
    <row r="41" spans="1:8" ht="38.25" x14ac:dyDescent="0.25">
      <c r="A41" s="2">
        <v>40</v>
      </c>
      <c r="B41" s="1" t="s">
        <v>103</v>
      </c>
      <c r="C41" s="2" t="s">
        <v>104</v>
      </c>
      <c r="D41" s="1" t="s">
        <v>105</v>
      </c>
      <c r="E41" s="1" t="s">
        <v>106</v>
      </c>
      <c r="F41" s="1">
        <v>2025</v>
      </c>
      <c r="G41" s="1" t="s">
        <v>6</v>
      </c>
      <c r="H41" s="1"/>
    </row>
    <row r="42" spans="1:8" ht="38.25" x14ac:dyDescent="0.25">
      <c r="A42" s="2">
        <v>41</v>
      </c>
      <c r="B42" s="1" t="s">
        <v>107</v>
      </c>
      <c r="C42" s="1" t="s">
        <v>108</v>
      </c>
      <c r="D42" s="1" t="s">
        <v>46</v>
      </c>
      <c r="E42" s="1">
        <v>11</v>
      </c>
      <c r="F42" s="1">
        <v>2025</v>
      </c>
      <c r="G42" s="1" t="s">
        <v>109</v>
      </c>
      <c r="H42" s="1"/>
    </row>
    <row r="43" spans="1:8" ht="38.25" x14ac:dyDescent="0.25">
      <c r="A43" s="2">
        <v>42</v>
      </c>
      <c r="B43" s="1" t="s">
        <v>110</v>
      </c>
      <c r="C43" s="1" t="s">
        <v>111</v>
      </c>
      <c r="D43" s="1" t="s">
        <v>112</v>
      </c>
      <c r="E43" s="1">
        <v>43.003999999999998</v>
      </c>
      <c r="F43" s="1">
        <v>2025</v>
      </c>
      <c r="G43" s="1" t="s">
        <v>17</v>
      </c>
      <c r="H43" s="1"/>
    </row>
    <row r="44" spans="1:8" ht="38.25" x14ac:dyDescent="0.25">
      <c r="A44" s="2">
        <v>43</v>
      </c>
      <c r="B44" s="1" t="s">
        <v>113</v>
      </c>
      <c r="C44" s="1" t="s">
        <v>111</v>
      </c>
      <c r="D44" s="1" t="s">
        <v>114</v>
      </c>
      <c r="E44" s="1">
        <v>32.9</v>
      </c>
      <c r="F44" s="1">
        <v>2025</v>
      </c>
      <c r="G44" s="1" t="s">
        <v>17</v>
      </c>
      <c r="H44" s="1"/>
    </row>
    <row r="45" spans="1:8" ht="38.25" x14ac:dyDescent="0.25">
      <c r="A45" s="2">
        <v>44</v>
      </c>
      <c r="B45" s="1" t="s">
        <v>115</v>
      </c>
      <c r="C45" s="1" t="s">
        <v>111</v>
      </c>
      <c r="D45" s="1">
        <v>1.25</v>
      </c>
      <c r="E45" s="1">
        <v>9.3699999999999992</v>
      </c>
      <c r="F45" s="1">
        <v>2025</v>
      </c>
      <c r="G45" s="1" t="s">
        <v>17</v>
      </c>
      <c r="H45" s="1"/>
    </row>
    <row r="46" spans="1:8" ht="38.25" x14ac:dyDescent="0.25">
      <c r="A46" s="2">
        <v>45</v>
      </c>
      <c r="B46" s="1" t="s">
        <v>116</v>
      </c>
      <c r="C46" s="1" t="s">
        <v>117</v>
      </c>
      <c r="D46" s="1" t="s">
        <v>118</v>
      </c>
      <c r="E46" s="1">
        <v>34.5</v>
      </c>
      <c r="F46" s="1">
        <v>2025</v>
      </c>
      <c r="G46" s="1" t="s">
        <v>17</v>
      </c>
      <c r="H46" s="1"/>
    </row>
    <row r="47" spans="1:8" ht="38.25" x14ac:dyDescent="0.25">
      <c r="A47" s="2">
        <v>46</v>
      </c>
      <c r="B47" s="1" t="s">
        <v>119</v>
      </c>
      <c r="C47" s="1" t="s">
        <v>120</v>
      </c>
      <c r="D47" s="1" t="s">
        <v>121</v>
      </c>
      <c r="E47" s="1">
        <v>31.5</v>
      </c>
      <c r="F47" s="1">
        <v>2025</v>
      </c>
      <c r="G47" s="1" t="s">
        <v>17</v>
      </c>
      <c r="H47" s="1"/>
    </row>
    <row r="48" spans="1:8" ht="25.5" x14ac:dyDescent="0.25">
      <c r="A48" s="2">
        <v>47</v>
      </c>
      <c r="B48" s="1" t="s">
        <v>122</v>
      </c>
      <c r="C48" s="1" t="s">
        <v>123</v>
      </c>
      <c r="D48" s="1" t="s">
        <v>124</v>
      </c>
      <c r="E48" s="1">
        <v>2.5</v>
      </c>
      <c r="F48" s="1">
        <v>2025</v>
      </c>
      <c r="G48" s="1" t="s">
        <v>25</v>
      </c>
      <c r="H48" s="1"/>
    </row>
    <row r="49" spans="1:8" x14ac:dyDescent="0.25">
      <c r="A49" s="2">
        <v>48</v>
      </c>
      <c r="B49" s="1" t="s">
        <v>125</v>
      </c>
      <c r="C49" s="1" t="s">
        <v>126</v>
      </c>
      <c r="D49" s="1" t="s">
        <v>127</v>
      </c>
      <c r="E49" s="1">
        <v>6</v>
      </c>
      <c r="F49" s="1">
        <v>2025</v>
      </c>
      <c r="G49" s="1" t="s">
        <v>25</v>
      </c>
      <c r="H49" s="1"/>
    </row>
    <row r="50" spans="1:8" ht="38.25" x14ac:dyDescent="0.25">
      <c r="A50" s="2">
        <v>49</v>
      </c>
      <c r="B50" s="1" t="s">
        <v>128</v>
      </c>
      <c r="C50" s="1" t="s">
        <v>126</v>
      </c>
      <c r="D50" s="1" t="s">
        <v>129</v>
      </c>
      <c r="E50" s="1">
        <v>8</v>
      </c>
      <c r="F50" s="1">
        <v>2025</v>
      </c>
      <c r="G50" s="1" t="s">
        <v>17</v>
      </c>
      <c r="H50" s="1"/>
    </row>
    <row r="51" spans="1:8" ht="25.5" x14ac:dyDescent="0.25">
      <c r="A51" s="2">
        <v>50</v>
      </c>
      <c r="B51" s="1" t="s">
        <v>130</v>
      </c>
      <c r="C51" s="1" t="s">
        <v>131</v>
      </c>
      <c r="D51" s="1" t="s">
        <v>124</v>
      </c>
      <c r="E51" s="1">
        <v>2.5</v>
      </c>
      <c r="F51" s="1">
        <v>2025</v>
      </c>
      <c r="G51" s="1" t="s">
        <v>6</v>
      </c>
      <c r="H51" s="1"/>
    </row>
    <row r="52" spans="1:8" ht="25.5" x14ac:dyDescent="0.25">
      <c r="A52" s="2">
        <v>51</v>
      </c>
      <c r="B52" s="1" t="s">
        <v>130</v>
      </c>
      <c r="C52" s="1" t="s">
        <v>132</v>
      </c>
      <c r="D52" s="1" t="s">
        <v>124</v>
      </c>
      <c r="E52" s="1">
        <v>2.5</v>
      </c>
      <c r="F52" s="1">
        <v>2030</v>
      </c>
      <c r="G52" s="1" t="s">
        <v>6</v>
      </c>
      <c r="H52" s="1"/>
    </row>
    <row r="53" spans="1:8" ht="25.5" x14ac:dyDescent="0.25">
      <c r="A53" s="2">
        <v>52</v>
      </c>
      <c r="B53" s="1" t="s">
        <v>130</v>
      </c>
      <c r="C53" s="1" t="s">
        <v>133</v>
      </c>
      <c r="D53" s="1" t="s">
        <v>124</v>
      </c>
      <c r="E53" s="1">
        <v>1.7</v>
      </c>
      <c r="F53" s="1">
        <v>2025</v>
      </c>
      <c r="G53" s="1" t="s">
        <v>10</v>
      </c>
      <c r="H53" s="1"/>
    </row>
    <row r="54" spans="1:8" ht="38.25" x14ac:dyDescent="0.25">
      <c r="A54" s="2">
        <v>53</v>
      </c>
      <c r="B54" s="1" t="s">
        <v>134</v>
      </c>
      <c r="C54" s="1" t="s">
        <v>135</v>
      </c>
      <c r="D54" s="1" t="s">
        <v>136</v>
      </c>
      <c r="E54" s="1">
        <v>0.48</v>
      </c>
      <c r="F54" s="1">
        <v>2025</v>
      </c>
      <c r="G54" s="1" t="s">
        <v>17</v>
      </c>
      <c r="H54" s="1"/>
    </row>
    <row r="55" spans="1:8" ht="63.75" x14ac:dyDescent="0.25">
      <c r="A55" s="2">
        <v>54</v>
      </c>
      <c r="B55" s="1" t="s">
        <v>137</v>
      </c>
      <c r="C55" s="1" t="s">
        <v>138</v>
      </c>
      <c r="D55" s="1" t="s">
        <v>46</v>
      </c>
      <c r="E55" s="1">
        <v>0.5</v>
      </c>
      <c r="F55" s="1">
        <v>2025</v>
      </c>
      <c r="G55" s="1" t="s">
        <v>25</v>
      </c>
      <c r="H55" s="1"/>
    </row>
    <row r="56" spans="1:8" ht="25.5" x14ac:dyDescent="0.25">
      <c r="A56" s="2">
        <v>55</v>
      </c>
      <c r="B56" s="1" t="s">
        <v>139</v>
      </c>
      <c r="C56" s="1" t="s">
        <v>140</v>
      </c>
      <c r="D56" s="1" t="s">
        <v>46</v>
      </c>
      <c r="E56" s="1">
        <v>0.2</v>
      </c>
      <c r="F56" s="1">
        <v>2025</v>
      </c>
      <c r="G56" s="1" t="s">
        <v>25</v>
      </c>
      <c r="H56" s="1"/>
    </row>
    <row r="57" spans="1:8" ht="38.25" x14ac:dyDescent="0.25">
      <c r="A57" s="2">
        <v>56</v>
      </c>
      <c r="B57" s="1" t="s">
        <v>141</v>
      </c>
      <c r="C57" s="1" t="s">
        <v>142</v>
      </c>
      <c r="D57" s="1" t="s">
        <v>46</v>
      </c>
      <c r="E57" s="1">
        <v>0.05</v>
      </c>
      <c r="F57" s="1">
        <v>2025</v>
      </c>
      <c r="G57" s="1" t="s">
        <v>25</v>
      </c>
      <c r="H57" s="1"/>
    </row>
    <row r="58" spans="1:8" ht="76.5" x14ac:dyDescent="0.25">
      <c r="A58" s="2">
        <v>57</v>
      </c>
      <c r="B58" s="1" t="s">
        <v>143</v>
      </c>
      <c r="C58" s="1" t="s">
        <v>144</v>
      </c>
      <c r="D58" s="1" t="s">
        <v>46</v>
      </c>
      <c r="E58" s="1">
        <v>0.32500000000000001</v>
      </c>
      <c r="F58" s="1">
        <v>2025</v>
      </c>
      <c r="G58" s="1" t="s">
        <v>25</v>
      </c>
      <c r="H58" s="1"/>
    </row>
    <row r="59" spans="1:8" ht="51" x14ac:dyDescent="0.25">
      <c r="A59" s="2">
        <v>58</v>
      </c>
      <c r="B59" s="1" t="s">
        <v>145</v>
      </c>
      <c r="C59" s="1" t="s">
        <v>146</v>
      </c>
      <c r="D59" s="1" t="s">
        <v>46</v>
      </c>
      <c r="E59" s="1">
        <v>0.26</v>
      </c>
      <c r="F59" s="1">
        <v>2025</v>
      </c>
      <c r="G59" s="1" t="s">
        <v>25</v>
      </c>
      <c r="H59" s="1"/>
    </row>
    <row r="60" spans="1:8" ht="25.5" x14ac:dyDescent="0.25">
      <c r="A60" s="2">
        <v>59</v>
      </c>
      <c r="B60" s="1" t="s">
        <v>147</v>
      </c>
      <c r="C60" s="1" t="s">
        <v>148</v>
      </c>
      <c r="D60" s="1" t="s">
        <v>46</v>
      </c>
      <c r="E60" s="1">
        <v>0.2</v>
      </c>
      <c r="F60" s="1">
        <v>2025</v>
      </c>
      <c r="G60" s="1" t="s">
        <v>25</v>
      </c>
      <c r="H60" s="1"/>
    </row>
    <row r="61" spans="1:8" x14ac:dyDescent="0.25">
      <c r="A61" s="2">
        <v>60</v>
      </c>
      <c r="B61" s="1" t="s">
        <v>149</v>
      </c>
      <c r="C61" s="1" t="s">
        <v>150</v>
      </c>
      <c r="D61" s="1" t="s">
        <v>46</v>
      </c>
      <c r="E61" s="1">
        <v>0.7</v>
      </c>
      <c r="F61" s="1">
        <v>2025</v>
      </c>
      <c r="G61" s="1" t="s">
        <v>25</v>
      </c>
      <c r="H61" s="1"/>
    </row>
    <row r="62" spans="1:8" ht="38.25" x14ac:dyDescent="0.25">
      <c r="A62" s="2">
        <v>61</v>
      </c>
      <c r="B62" s="1" t="s">
        <v>151</v>
      </c>
      <c r="C62" s="1" t="s">
        <v>152</v>
      </c>
      <c r="D62" s="1" t="s">
        <v>46</v>
      </c>
      <c r="E62" s="1">
        <v>13</v>
      </c>
      <c r="F62" s="1">
        <v>2025</v>
      </c>
      <c r="G62" s="1" t="s">
        <v>109</v>
      </c>
      <c r="H62" s="1"/>
    </row>
    <row r="64" spans="1:8" x14ac:dyDescent="0.25">
      <c r="D64" s="3">
        <v>2025</v>
      </c>
      <c r="E64" s="5">
        <f>SUM(E62,E61,E60,E59,E58,E57,E56,E55,E54,E53,E51,E50,E49,E48,E47,E46,E45,E44,E43,E42,E40,E39,E37,E36,E34,E31,E29,E27,E3,E2)</f>
        <v>12570.689</v>
      </c>
      <c r="F64" s="3" t="s">
        <v>156</v>
      </c>
      <c r="G64" s="3">
        <f>SUM(E61,E60,E59,E58,E57,E56,E55,E49,E48,E13)</f>
        <v>40.734999999999999</v>
      </c>
    </row>
    <row r="65" spans="4:7" x14ac:dyDescent="0.25">
      <c r="D65" s="3">
        <v>2030</v>
      </c>
      <c r="E65" s="3">
        <f>SUM(E52,E38,E35,E33,E32,E30,E28,E23,E22,E21,E13,E12,E11,E10,E9,E8,E7,E6,E5,E4)</f>
        <v>2135</v>
      </c>
      <c r="F65" s="3" t="s">
        <v>157</v>
      </c>
      <c r="G65" s="3">
        <f>SUM(E53,E23,E22,E21,E16,E15,E14,E12,E11,E10,E9,E7,E6,E5,E4,E3)</f>
        <v>5090.7</v>
      </c>
    </row>
    <row r="66" spans="4:7" x14ac:dyDescent="0.25">
      <c r="D66" s="3">
        <v>2035</v>
      </c>
      <c r="E66" s="3">
        <f>SUM(E17,E16,E15,E14)</f>
        <v>3127</v>
      </c>
      <c r="F66" s="3" t="s">
        <v>158</v>
      </c>
      <c r="G66" s="5">
        <f>SUM(E52,E51,E2)</f>
        <v>12047</v>
      </c>
    </row>
    <row r="67" spans="4:7" x14ac:dyDescent="0.25">
      <c r="D67" s="3" t="s">
        <v>162</v>
      </c>
      <c r="E67" s="5">
        <f>SUM(E64:E66)</f>
        <v>17832.688999999998</v>
      </c>
      <c r="F67" s="3" t="s">
        <v>159</v>
      </c>
      <c r="G67" s="3">
        <f>SUM(E54,E50,E47,E46,E45,E44,E43,E40,E39,E38,E37,E36,E35,E34,E33,E32,E31,E30,E29,E28,E27,E17,E8)</f>
        <v>630.25400000000002</v>
      </c>
    </row>
    <row r="68" spans="4:7" x14ac:dyDescent="0.25">
      <c r="F68" s="3" t="s">
        <v>160</v>
      </c>
      <c r="G68" s="3">
        <f>SUM(E62,E42)</f>
        <v>24</v>
      </c>
    </row>
    <row r="69" spans="4:7" x14ac:dyDescent="0.25">
      <c r="F69" s="3" t="s">
        <v>162</v>
      </c>
      <c r="G69" s="3">
        <f>SUM(G64:G68)</f>
        <v>17832.688999999998</v>
      </c>
    </row>
  </sheetData>
  <autoFilter ref="A1:H6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2020-05-29T06:59:05Z</dcterms:modified>
</cp:coreProperties>
</file>